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50"/>
  </bookViews>
  <sheets>
    <sheet name="all in one" sheetId="5"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0" i="5" l="1"/>
  <c r="I141" i="5"/>
  <c r="G102" i="5" l="1"/>
  <c r="I102" i="5" s="1"/>
  <c r="G89" i="5"/>
  <c r="I89" i="5" s="1"/>
  <c r="G80" i="5" l="1"/>
  <c r="I80" i="5" s="1"/>
  <c r="G229" i="5" l="1"/>
  <c r="I229" i="5" s="1"/>
  <c r="G212" i="5"/>
  <c r="I212" i="5" s="1"/>
  <c r="G213" i="5"/>
  <c r="I213" i="5" s="1"/>
  <c r="G206" i="5"/>
  <c r="I206" i="5" s="1"/>
  <c r="G207" i="5"/>
  <c r="I207" i="5" s="1"/>
  <c r="G209" i="5"/>
  <c r="I209" i="5" s="1"/>
  <c r="G210" i="5"/>
  <c r="I210" i="5" s="1"/>
  <c r="G203" i="5"/>
  <c r="I203" i="5" s="1"/>
  <c r="G204" i="5"/>
  <c r="I204" i="5" s="1"/>
  <c r="G192" i="5"/>
  <c r="I192" i="5" s="1"/>
  <c r="G358" i="5" l="1"/>
  <c r="I358" i="5" s="1"/>
  <c r="G359" i="5"/>
  <c r="I359" i="5" s="1"/>
  <c r="D369" i="5" l="1"/>
  <c r="G266" i="5"/>
  <c r="I266" i="5" s="1"/>
  <c r="G288" i="5"/>
  <c r="I288" i="5" s="1"/>
  <c r="G289" i="5"/>
  <c r="I289" i="5" s="1"/>
  <c r="G290" i="5"/>
  <c r="I290" i="5" s="1"/>
  <c r="G291" i="5"/>
  <c r="I291" i="5" s="1"/>
  <c r="G305" i="5"/>
  <c r="I305" i="5" s="1"/>
  <c r="G306" i="5"/>
  <c r="I306" i="5" s="1"/>
  <c r="G307" i="5"/>
  <c r="I307" i="5" s="1"/>
  <c r="G312" i="5"/>
  <c r="I312" i="5" s="1"/>
  <c r="G334" i="5"/>
  <c r="I334" i="5" s="1"/>
  <c r="G356" i="5"/>
  <c r="I356" i="5" s="1"/>
  <c r="G261" i="5"/>
  <c r="I261" i="5" s="1"/>
  <c r="A355" i="5"/>
  <c r="F354" i="5"/>
  <c r="G354" i="5" s="1"/>
  <c r="I354" i="5" s="1"/>
  <c r="G350" i="5"/>
  <c r="I350" i="5" s="1"/>
  <c r="G348" i="5"/>
  <c r="I348" i="5" s="1"/>
  <c r="G347" i="5"/>
  <c r="I347" i="5" s="1"/>
  <c r="G344" i="5"/>
  <c r="I344" i="5" s="1"/>
  <c r="G341" i="5"/>
  <c r="I341" i="5" s="1"/>
  <c r="F338" i="5"/>
  <c r="G338" i="5" s="1"/>
  <c r="I338" i="5" s="1"/>
  <c r="F337" i="5"/>
  <c r="G337" i="5" s="1"/>
  <c r="I337" i="5" s="1"/>
  <c r="G331" i="5"/>
  <c r="I331" i="5" s="1"/>
  <c r="G328" i="5"/>
  <c r="I328" i="5" s="1"/>
  <c r="G324" i="5"/>
  <c r="I324" i="5" s="1"/>
  <c r="G322" i="5"/>
  <c r="I322" i="5" s="1"/>
  <c r="G320" i="5"/>
  <c r="I320" i="5" s="1"/>
  <c r="G318" i="5"/>
  <c r="I318" i="5" s="1"/>
  <c r="G317" i="5"/>
  <c r="I317" i="5" s="1"/>
  <c r="G314" i="5"/>
  <c r="I314" i="5" s="1"/>
  <c r="G309" i="5"/>
  <c r="I309" i="5" s="1"/>
  <c r="G304" i="5"/>
  <c r="I304" i="5" s="1"/>
  <c r="F302" i="5"/>
  <c r="G302" i="5" s="1"/>
  <c r="I302" i="5" s="1"/>
  <c r="F301" i="5"/>
  <c r="G301" i="5" s="1"/>
  <c r="I301" i="5" s="1"/>
  <c r="F300" i="5"/>
  <c r="G300" i="5" s="1"/>
  <c r="I300" i="5" s="1"/>
  <c r="F299" i="5"/>
  <c r="G299" i="5" s="1"/>
  <c r="I299" i="5" s="1"/>
  <c r="A292" i="5"/>
  <c r="A298" i="5" s="1"/>
  <c r="A303" i="5" s="1"/>
  <c r="A308" i="5" s="1"/>
  <c r="G284" i="5"/>
  <c r="I284" i="5" s="1"/>
  <c r="G283" i="5"/>
  <c r="I283" i="5" s="1"/>
  <c r="A321" i="5"/>
  <c r="A323" i="5" s="1"/>
  <c r="G282" i="5"/>
  <c r="I282" i="5" s="1"/>
  <c r="G280" i="5"/>
  <c r="G278" i="5"/>
  <c r="I278" i="5" s="1"/>
  <c r="G276" i="5"/>
  <c r="I276" i="5" s="1"/>
  <c r="G275" i="5"/>
  <c r="I275" i="5" s="1"/>
  <c r="G273" i="5"/>
  <c r="I273" i="5" s="1"/>
  <c r="G271" i="5"/>
  <c r="I271" i="5" s="1"/>
  <c r="G269" i="5"/>
  <c r="I269" i="5" s="1"/>
  <c r="G267" i="5"/>
  <c r="I267" i="5" s="1"/>
  <c r="G264" i="5"/>
  <c r="I264" i="5" s="1"/>
  <c r="G263" i="5"/>
  <c r="I263" i="5" s="1"/>
  <c r="G152" i="5"/>
  <c r="I152" i="5" s="1"/>
  <c r="G153" i="5"/>
  <c r="I153" i="5" s="1"/>
  <c r="G155" i="5"/>
  <c r="I155" i="5" s="1"/>
  <c r="G156" i="5"/>
  <c r="I156" i="5" s="1"/>
  <c r="G157" i="5"/>
  <c r="I157" i="5" s="1"/>
  <c r="G158" i="5"/>
  <c r="I158" i="5" s="1"/>
  <c r="G159" i="5"/>
  <c r="I159" i="5" s="1"/>
  <c r="G160" i="5"/>
  <c r="I160" i="5" s="1"/>
  <c r="G161" i="5"/>
  <c r="I161" i="5" s="1"/>
  <c r="G162" i="5"/>
  <c r="I162" i="5" s="1"/>
  <c r="G164" i="5"/>
  <c r="I164" i="5" s="1"/>
  <c r="G165" i="5"/>
  <c r="I165" i="5" s="1"/>
  <c r="G166" i="5"/>
  <c r="I166" i="5" s="1"/>
  <c r="G168" i="5"/>
  <c r="I168" i="5" s="1"/>
  <c r="G171" i="5"/>
  <c r="I171" i="5" s="1"/>
  <c r="G173" i="5"/>
  <c r="I173" i="5" s="1"/>
  <c r="G175" i="5"/>
  <c r="I175" i="5" s="1"/>
  <c r="G176" i="5"/>
  <c r="I176" i="5" s="1"/>
  <c r="G230" i="5"/>
  <c r="I230" i="5" s="1"/>
  <c r="G232" i="5"/>
  <c r="I232" i="5" s="1"/>
  <c r="G234" i="5"/>
  <c r="I234" i="5" s="1"/>
  <c r="G235" i="5"/>
  <c r="I235" i="5" s="1"/>
  <c r="G238" i="5"/>
  <c r="I238" i="5" s="1"/>
  <c r="G240" i="5"/>
  <c r="I240" i="5" s="1"/>
  <c r="G241" i="5"/>
  <c r="I241" i="5" s="1"/>
  <c r="G242" i="5"/>
  <c r="I242" i="5" s="1"/>
  <c r="G243" i="5"/>
  <c r="I243" i="5" s="1"/>
  <c r="G244" i="5"/>
  <c r="I244" i="5" s="1"/>
  <c r="G247" i="5"/>
  <c r="I247" i="5" s="1"/>
  <c r="G248" i="5"/>
  <c r="I248" i="5" s="1"/>
  <c r="G249" i="5"/>
  <c r="I249" i="5" s="1"/>
  <c r="G250" i="5"/>
  <c r="I250" i="5" s="1"/>
  <c r="G252" i="5"/>
  <c r="I252" i="5" s="1"/>
  <c r="G253" i="5"/>
  <c r="I253" i="5" s="1"/>
  <c r="G254" i="5"/>
  <c r="I254" i="5" s="1"/>
  <c r="G255" i="5"/>
  <c r="I255" i="5" s="1"/>
  <c r="G256" i="5"/>
  <c r="I256" i="5" s="1"/>
  <c r="G257" i="5"/>
  <c r="I257" i="5" s="1"/>
  <c r="G258" i="5"/>
  <c r="I258" i="5" s="1"/>
  <c r="G101" i="5"/>
  <c r="I101" i="5" s="1"/>
  <c r="G100" i="5"/>
  <c r="I100" i="5" s="1"/>
  <c r="D367" i="5" l="1"/>
  <c r="G352" i="5"/>
  <c r="I352" i="5" s="1"/>
  <c r="G335" i="5"/>
  <c r="I335" i="5" s="1"/>
  <c r="G296" i="5"/>
  <c r="I296" i="5" s="1"/>
  <c r="G295" i="5"/>
  <c r="I295" i="5" s="1"/>
  <c r="G294" i="5"/>
  <c r="I294" i="5" s="1"/>
  <c r="G333" i="5"/>
  <c r="I333" i="5" s="1"/>
  <c r="G297" i="5"/>
  <c r="I297" i="5" s="1"/>
  <c r="A93" i="5"/>
  <c r="G92" i="5"/>
  <c r="I92" i="5" s="1"/>
  <c r="A72" i="5"/>
  <c r="G88" i="5"/>
  <c r="I88" i="5" s="1"/>
  <c r="G141" i="5"/>
  <c r="D368" i="5" l="1"/>
  <c r="F147" i="5"/>
  <c r="G147" i="5" s="1"/>
  <c r="I147" i="5" s="1"/>
  <c r="F146" i="5"/>
  <c r="G146" i="5" s="1"/>
  <c r="I146" i="5" s="1"/>
  <c r="F145" i="5"/>
  <c r="G145" i="5" s="1"/>
  <c r="I145" i="5" s="1"/>
  <c r="F143" i="5"/>
  <c r="G143" i="5" s="1"/>
  <c r="I143" i="5" s="1"/>
  <c r="F140" i="5"/>
  <c r="G140" i="5" s="1"/>
  <c r="I140" i="5" s="1"/>
  <c r="F137" i="5"/>
  <c r="G137" i="5" s="1"/>
  <c r="I137" i="5" s="1"/>
  <c r="C136" i="5"/>
  <c r="A136" i="5"/>
  <c r="A137" i="5" s="1"/>
  <c r="F135" i="5"/>
  <c r="G135" i="5" s="1"/>
  <c r="I135" i="5" s="1"/>
  <c r="F133" i="5"/>
  <c r="G133" i="5" s="1"/>
  <c r="I133" i="5" s="1"/>
  <c r="F131" i="5"/>
  <c r="G131" i="5" s="1"/>
  <c r="I131" i="5" s="1"/>
  <c r="F130" i="5"/>
  <c r="G130" i="5" s="1"/>
  <c r="I130" i="5" s="1"/>
  <c r="F128" i="5"/>
  <c r="G128" i="5" s="1"/>
  <c r="I128" i="5" s="1"/>
  <c r="F126" i="5"/>
  <c r="G126" i="5" s="1"/>
  <c r="I126" i="5" s="1"/>
  <c r="F122" i="5"/>
  <c r="G122" i="5" s="1"/>
  <c r="I122" i="5" s="1"/>
  <c r="F120" i="5"/>
  <c r="G120" i="5" s="1"/>
  <c r="I120" i="5" s="1"/>
  <c r="F118" i="5"/>
  <c r="G118" i="5" s="1"/>
  <c r="I118" i="5" s="1"/>
  <c r="F116" i="5"/>
  <c r="G116" i="5" s="1"/>
  <c r="I116" i="5" s="1"/>
  <c r="F114" i="5"/>
  <c r="G114" i="5" s="1"/>
  <c r="I114" i="5" s="1"/>
  <c r="F112" i="5"/>
  <c r="G112" i="5" s="1"/>
  <c r="I112" i="5" s="1"/>
  <c r="F111" i="5"/>
  <c r="G111" i="5" s="1"/>
  <c r="I111" i="5" s="1"/>
  <c r="F109" i="5"/>
  <c r="G109" i="5" s="1"/>
  <c r="I109" i="5" s="1"/>
  <c r="F106" i="5"/>
  <c r="G106" i="5" s="1"/>
  <c r="I106" i="5" s="1"/>
  <c r="F104" i="5"/>
  <c r="G104" i="5" s="1"/>
  <c r="I104" i="5" s="1"/>
  <c r="F98" i="5"/>
  <c r="G98" i="5" s="1"/>
  <c r="I98" i="5" s="1"/>
  <c r="F96" i="5"/>
  <c r="G96" i="5" s="1"/>
  <c r="I96" i="5" s="1"/>
  <c r="F94" i="5"/>
  <c r="G94" i="5" s="1"/>
  <c r="I94" i="5" s="1"/>
  <c r="F93" i="5"/>
  <c r="G93" i="5" s="1"/>
  <c r="I93" i="5" s="1"/>
  <c r="F90" i="5"/>
  <c r="G90" i="5" s="1"/>
  <c r="I90" i="5" s="1"/>
  <c r="F87" i="5"/>
  <c r="G87" i="5" s="1"/>
  <c r="I87" i="5" s="1"/>
  <c r="F86" i="5"/>
  <c r="G86" i="5" s="1"/>
  <c r="I86" i="5" s="1"/>
  <c r="F84" i="5"/>
  <c r="G84" i="5" s="1"/>
  <c r="I84" i="5" s="1"/>
  <c r="F79" i="5"/>
  <c r="G79" i="5" s="1"/>
  <c r="I79" i="5" s="1"/>
  <c r="F77" i="5"/>
  <c r="G77" i="5" s="1"/>
  <c r="I77" i="5" s="1"/>
  <c r="F76" i="5"/>
  <c r="G76" i="5" s="1"/>
  <c r="I76" i="5" s="1"/>
  <c r="F74" i="5"/>
  <c r="G74" i="5" s="1"/>
  <c r="I74" i="5" s="1"/>
  <c r="F73" i="5"/>
  <c r="G73" i="5" s="1"/>
  <c r="I73" i="5" s="1"/>
  <c r="F71" i="5"/>
  <c r="G71" i="5" s="1"/>
  <c r="I71" i="5" s="1"/>
  <c r="F70" i="5"/>
  <c r="G70" i="5" s="1"/>
  <c r="I70" i="5" s="1"/>
  <c r="F68" i="5"/>
  <c r="G68" i="5" s="1"/>
  <c r="I68" i="5" s="1"/>
  <c r="F66" i="5"/>
  <c r="G66" i="5" s="1"/>
  <c r="I66" i="5" s="1"/>
  <c r="F65" i="5"/>
  <c r="G65" i="5" s="1"/>
  <c r="I65" i="5" s="1"/>
  <c r="F63" i="5"/>
  <c r="G63" i="5" s="1"/>
  <c r="I63" i="5" s="1"/>
  <c r="F61" i="5"/>
  <c r="G61" i="5" s="1"/>
  <c r="I61" i="5" s="1"/>
  <c r="F58" i="5"/>
  <c r="G58" i="5" s="1"/>
  <c r="I58" i="5" s="1"/>
  <c r="F57" i="5"/>
  <c r="G57" i="5" s="1"/>
  <c r="I57" i="5" s="1"/>
  <c r="F56" i="5"/>
  <c r="G56" i="5" s="1"/>
  <c r="I56" i="5" s="1"/>
  <c r="F52" i="5"/>
  <c r="G52" i="5" s="1"/>
  <c r="I52" i="5" s="1"/>
  <c r="F51" i="5"/>
  <c r="G51" i="5" s="1"/>
  <c r="I51" i="5" s="1"/>
  <c r="F50" i="5"/>
  <c r="G50" i="5" s="1"/>
  <c r="I50" i="5" s="1"/>
  <c r="F48" i="5"/>
  <c r="G48" i="5" s="1"/>
  <c r="I48" i="5" s="1"/>
  <c r="F46" i="5"/>
  <c r="G46" i="5" s="1"/>
  <c r="I46" i="5" s="1"/>
  <c r="F43" i="5"/>
  <c r="G43" i="5" s="1"/>
  <c r="I43" i="5" s="1"/>
  <c r="F42" i="5"/>
  <c r="G42" i="5" s="1"/>
  <c r="I42" i="5" s="1"/>
  <c r="F40" i="5"/>
  <c r="G40" i="5" s="1"/>
  <c r="I40" i="5" s="1"/>
  <c r="F38" i="5"/>
  <c r="G38" i="5" s="1"/>
  <c r="I38" i="5" s="1"/>
  <c r="F37" i="5"/>
  <c r="G37" i="5" s="1"/>
  <c r="I37" i="5" s="1"/>
  <c r="F36" i="5"/>
  <c r="G36" i="5" s="1"/>
  <c r="I36" i="5" s="1"/>
  <c r="F33" i="5"/>
  <c r="G33" i="5" s="1"/>
  <c r="I33" i="5" s="1"/>
  <c r="F32" i="5"/>
  <c r="G32" i="5" s="1"/>
  <c r="I32" i="5" s="1"/>
  <c r="F31" i="5"/>
  <c r="G31" i="5" s="1"/>
  <c r="I31" i="5" s="1"/>
  <c r="F30" i="5"/>
  <c r="G30" i="5" s="1"/>
  <c r="I30" i="5" s="1"/>
  <c r="F29" i="5"/>
  <c r="G29" i="5" s="1"/>
  <c r="I29" i="5" s="1"/>
  <c r="A27" i="5"/>
  <c r="A34" i="5" s="1"/>
  <c r="F26" i="5"/>
  <c r="G26" i="5" s="1"/>
  <c r="I26" i="5" s="1"/>
  <c r="F25" i="5"/>
  <c r="G25" i="5" s="1"/>
  <c r="I25" i="5" s="1"/>
  <c r="F22" i="5"/>
  <c r="G22" i="5" s="1"/>
  <c r="I22" i="5" s="1"/>
  <c r="F20" i="5"/>
  <c r="G20" i="5" s="1"/>
  <c r="I20" i="5" s="1"/>
  <c r="F17" i="5"/>
  <c r="G17" i="5" s="1"/>
  <c r="I17" i="5" s="1"/>
  <c r="F15" i="5"/>
  <c r="G15" i="5" s="1"/>
  <c r="I15" i="5" s="1"/>
  <c r="F14" i="5"/>
  <c r="G14" i="5" s="1"/>
  <c r="I14" i="5" s="1"/>
  <c r="F13" i="5"/>
  <c r="G13" i="5" s="1"/>
  <c r="I13" i="5" s="1"/>
  <c r="F12" i="5"/>
  <c r="G12" i="5" s="1"/>
  <c r="I12" i="5" s="1"/>
  <c r="A11" i="5"/>
  <c r="A13" i="5" s="1"/>
  <c r="A16" i="5" s="1"/>
  <c r="A21" i="5" s="1"/>
  <c r="A23" i="5" s="1"/>
  <c r="A26" i="5" s="1"/>
  <c r="I360" i="5" l="1"/>
  <c r="D366" i="5"/>
  <c r="D370" i="5" s="1"/>
  <c r="A44" i="5"/>
  <c r="A35" i="5"/>
  <c r="A39" i="5" s="1"/>
  <c r="A41" i="5" s="1"/>
  <c r="A28" i="5"/>
  <c r="A30" i="5" s="1"/>
  <c r="A31" i="5" s="1"/>
  <c r="A32" i="5" s="1"/>
  <c r="A33" i="5" s="1"/>
  <c r="A45" i="5" l="1"/>
  <c r="A52" i="5" s="1"/>
  <c r="A53" i="5"/>
  <c r="A59" i="5" l="1"/>
  <c r="A54" i="5"/>
  <c r="A57" i="5" s="1"/>
  <c r="A58" i="5" s="1"/>
  <c r="A81" i="5" l="1"/>
  <c r="A60" i="5"/>
  <c r="A62" i="5" s="1"/>
  <c r="A64" i="5" s="1"/>
  <c r="A66" i="5" s="1"/>
  <c r="A67" i="5" s="1"/>
  <c r="A91" i="5" l="1"/>
  <c r="A82" i="5"/>
  <c r="A85" i="5" s="1"/>
  <c r="A94" i="5" l="1"/>
  <c r="A95" i="5" s="1"/>
  <c r="A97" i="5" s="1"/>
  <c r="A103" i="5"/>
  <c r="A107" i="5" l="1"/>
  <c r="A104" i="5"/>
  <c r="A105" i="5" s="1"/>
  <c r="A108" i="5" l="1"/>
  <c r="A112" i="5" s="1"/>
  <c r="A113" i="5" s="1"/>
  <c r="A115" i="5" s="1"/>
  <c r="A117" i="5" s="1"/>
  <c r="A123" i="5"/>
  <c r="A124" i="5" s="1"/>
  <c r="A127" i="5" s="1"/>
  <c r="A129" i="5" s="1"/>
  <c r="A131" i="5" s="1"/>
  <c r="A132" i="5" s="1"/>
  <c r="A134" i="5" s="1"/>
</calcChain>
</file>

<file path=xl/sharedStrings.xml><?xml version="1.0" encoding="utf-8"?>
<sst xmlns="http://schemas.openxmlformats.org/spreadsheetml/2006/main" count="768" uniqueCount="543">
  <si>
    <t>DSR-2018</t>
  </si>
  <si>
    <t>ITEM</t>
  </si>
  <si>
    <t>UNIT</t>
  </si>
  <si>
    <t>EARTH WORK</t>
  </si>
  <si>
    <t>Earth work in excavation by mechanical means (Hydraulic excavator)/manual means over areas (exceeding 30 cm in depth, 1.5 m in width as well as 10 sqm on plan) including getting out and disposal of excavated earth lead upto 50 m and lift upto 1.5 m, as directed by Engineer-in-charge.</t>
  </si>
  <si>
    <t>2.6.1</t>
  </si>
  <si>
    <t>All kinds of soil</t>
  </si>
  <si>
    <t>cum</t>
  </si>
  <si>
    <t>Filling available excavated/supplied earth (excluding rock) in trenches, plinth, sides of foundations etc. in layers not exceeding 20cm in depth, consolidating each deposited layer by ramming and watering, lead up to 50 m and lift upto 1.5 m.</t>
  </si>
  <si>
    <t>Extra for every additional lift of 1.5 m or part thereof in excavation / banking excavated or stacked materials.</t>
  </si>
  <si>
    <t>Supplying and filling in plinth with local sand under floors, including watering, ramming, consolidating and dressing complete.</t>
  </si>
  <si>
    <t>Supplying chemical emulsion in sealed containers including delivery as specified.</t>
  </si>
  <si>
    <t>2.34.1</t>
  </si>
  <si>
    <t>Chlorpyriphos/ Lindane emulsifiable concentrate of 20%</t>
  </si>
  <si>
    <t>litre</t>
  </si>
  <si>
    <t>Diluting and injecting chemical emulsion for POSTCONSTRUCTIONAL anti-termite treatment (excluding the cost of chemical emulsion) :</t>
  </si>
  <si>
    <t>2.35.1</t>
  </si>
  <si>
    <t>Along external wall where the apron is not provided using chemical emulsion @ 7.5 litres / sqm of the vertical surface of the substructure to a depth of 300 mm including excavation channel along the wall &amp; rodding etc. complete:</t>
  </si>
  <si>
    <t>2.35.1.1</t>
  </si>
  <si>
    <t>With Chlorpyriphos/ Lindane E.C. 20% with 1% concentration</t>
  </si>
  <si>
    <t>metre</t>
  </si>
  <si>
    <t>2.35.3</t>
  </si>
  <si>
    <t>Treatment of soil under existing floors using chemical emulsion @ one litre per hole, 300 mm apart including drilling 12 mm diameter holes and plugging with cement mortar 1 :2 (1 cement : 2 Coarse sand) to match the existing floor :</t>
  </si>
  <si>
    <t>2.35.3.1</t>
  </si>
  <si>
    <t>With Chlorpyriphos/Lindane E.C. 20% with 1% concentration</t>
  </si>
  <si>
    <t>sqm</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</si>
  <si>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t>
  </si>
  <si>
    <t>2.10.1</t>
  </si>
  <si>
    <t xml:space="preserve">All Kinds of soil </t>
  </si>
  <si>
    <t>2.10.1.2</t>
  </si>
  <si>
    <t>Pipes, cables etc. exceeding 80 mm dia. but not exceeding 300 mm dia</t>
  </si>
  <si>
    <t xml:space="preserve">metre </t>
  </si>
  <si>
    <t>2.25a</t>
  </si>
  <si>
    <t>Excavating, supplying and filling of local earth (including royalty) by mechanical transport upto a lead of 5km also including ramming and watering of the earth in layers not exceeding 20 cm in trenches, plinth, sides of foundation etc. complete.</t>
  </si>
  <si>
    <t>CONCRETE WORK</t>
  </si>
  <si>
    <t>Providing and laying in position cement concrete of specified grade excluding the cost of centering and shttering - All work up to plinth level</t>
  </si>
  <si>
    <t>4.1.8</t>
  </si>
  <si>
    <t>1:4:8 (1 Cement : 4 coarse sand (zone-III) : 8 graded stone aggregate 40 mm nominal size)</t>
  </si>
  <si>
    <t xml:space="preserve">Providing and laying damp-proof course 50 mm thick with cement concrete 1:2:4 (1 cement : 2 coarse sand : 4 graded stone aggregate 20 mm nominal size).
</t>
  </si>
  <si>
    <t>Extra for providing and mixing water proofing material in cement concrete work @ 1 kg per 50kg of cement.</t>
  </si>
  <si>
    <t>per 50kg cement</t>
  </si>
  <si>
    <t>Providing &amp; applying a coat of residual petroleum bitumen of grade of VG-10 of approved quality using 1.7kg per square metre on damp proof course after cleaning the surface with brushes and finally with a piece of cloth lightly soaked in kerosene oil.</t>
  </si>
  <si>
    <t>sqm.</t>
  </si>
  <si>
    <t>Making plinth protection 50mm thick of cement concrete 1:3:6 (1 cement : 3 coarse sand : 6 graded stone aggregate 20 mm nominal size) over 75mm thick bed of dry brick ballast 40 mm nominal size, well rammed and consolidated and grouted with fine sand, including necessary excavation, levelling &amp; dressing &amp; finishing the top smooth.</t>
  </si>
  <si>
    <t>REINFORCED  CEMENT  CONCRETE</t>
  </si>
  <si>
    <t>Centering &amp; shuttering including strutting, propping etc. and removal of form work for:</t>
  </si>
  <si>
    <t>5.9.1</t>
  </si>
  <si>
    <t>Foundations, footings, bases of columns, etc. for mass concrete</t>
  </si>
  <si>
    <t>5.9.5</t>
  </si>
  <si>
    <t>Lintels,  beams, plinth beams, girders, bressumers and cantilevers.</t>
  </si>
  <si>
    <t>5.9.6</t>
  </si>
  <si>
    <t>Columns, Pillars, Piers, Abutments, Posts and Struts</t>
  </si>
  <si>
    <t>5.22A</t>
  </si>
  <si>
    <t>Steel reinforcement for R.C.C. work including straightening, cutting, bending, placing in position and binding all complete below plinth level.</t>
  </si>
  <si>
    <t>5.22A.6</t>
  </si>
  <si>
    <t>Thermo-Mechanically Treated bars of grade Fe-500D or more.</t>
  </si>
  <si>
    <t>kg</t>
  </si>
  <si>
    <t>Providing and laying in position machine batched and machine mixed design mix M-25 grade cement concrete for reinforced cement concrete work, using cement content as per approved design mix, including pumping of concrete to site of laying but excluding the cost of centering, shuttering, finishing and reinforcement,  ncluding admixtures in recommended proportions as per IS: 9103 to accelerate, retard setting of concrete, improve workability without impairing strength and durability as per direction of Engineer-in-charge.</t>
  </si>
  <si>
    <t>5.33.1</t>
  </si>
  <si>
    <t>All works upto plinth level</t>
  </si>
  <si>
    <t>5.33.2</t>
  </si>
  <si>
    <t>All works above plinth level upto floor V level</t>
  </si>
  <si>
    <t>BRICK WORK</t>
  </si>
  <si>
    <t>Brick work with common burnt clay F.P.S. (non modular) bricks of class designation 7.5 in foundation and plinth in:</t>
  </si>
  <si>
    <t>6.1.2</t>
  </si>
  <si>
    <t>Cement mortar 1:6 (1 cement : 6 coarse sand)</t>
  </si>
  <si>
    <t xml:space="preserve">cum </t>
  </si>
  <si>
    <t>Brick work with common burnt clay F.P.S. (non modular) bricks of class designation 7.5 in superstructure above plinth level up to floor V level in all shapes and sizes in</t>
  </si>
  <si>
    <t>6.4.2</t>
  </si>
  <si>
    <t>Half brick masonry with common burnt clay F.P.S. (non modular) bricks of class designation 7.5 in superstructure above plinth level up to floor V level.</t>
  </si>
  <si>
    <t>6.13.2</t>
  </si>
  <si>
    <t>Cement mortar 1:4 (1 cement :4 coarse sand)</t>
  </si>
  <si>
    <t>Extra for providing and placing in position 2 Nos 6mm dia. M.S. bars at every third course of half brick masonry</t>
  </si>
  <si>
    <t>Brick edging 7cm wide 11.4 cm deep to plinth protection with common burnt clay F.P.S. (non modular) bricks of class designation 7.5 including grouting with cement mortar 1:4 (1 cement : 4 fine sand).</t>
  </si>
  <si>
    <t>MARBLE &amp; GRANITE WORK</t>
  </si>
  <si>
    <t>Providing and fixing 18 mm thick gang saw cut, mirror polished, premoulded and prepolished, machine cut for kitchen platforms, vanity counters, window sills ,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t>
  </si>
  <si>
    <t>8.2.2</t>
  </si>
  <si>
    <t>Granite of any colour and shade</t>
  </si>
  <si>
    <t>8.2.2.2</t>
  </si>
  <si>
    <t>Area of slab over 0.50 sqm</t>
  </si>
  <si>
    <t>Extra for fixing marble /granite stone, over and above corresponding basic item, in facia and drops of width upto 150 mm with epoxy resin based adhesive, including cleaning etc. complete.</t>
  </si>
  <si>
    <t>Extra for providing opening of required size &amp; shape for wash basin/ kitchen sink in kitchen platform, vanity counter and similar location in marble/ Granite/stone work, including necessary holes for pillar taps etc. including moulding, rubbing and polishing of cut edges etc.complete.</t>
  </si>
  <si>
    <t>each</t>
  </si>
  <si>
    <t>WOOD WORK</t>
  </si>
  <si>
    <t>9.21.1</t>
  </si>
  <si>
    <t>35 mm thick including ISI marked Stainless Steel butt hinges with necessary screws</t>
  </si>
  <si>
    <t xml:space="preserve">sqm </t>
  </si>
  <si>
    <t>Extra for Providing and fixing flush doors with decorative veneering instead of non decorative ISI marked flush door shutters conforming to IS: 2202
(Part I)</t>
  </si>
  <si>
    <t>9.22.1</t>
  </si>
  <si>
    <t xml:space="preserve">One Side only </t>
  </si>
  <si>
    <t>Providing and fixing aluminium hanging floor door stopper, ISI marked, anodised (anodic coating not less than grade AC 10 as per IS : 1868) transparent or dyed to required colour and shade, with necessary screws etc. complete.</t>
  </si>
  <si>
    <t>9.101.2</t>
  </si>
  <si>
    <t>Twin rubber stopper</t>
  </si>
  <si>
    <t xml:space="preserve">Providing and fixing Fiber Glass Reinforced plastic (FRP) Door Frames of cross-section 90 mm x 45 mm having single rebate of 32 mm x 15 mm to receive shutter of 30 mm thickness. The laminate shall be moulded with fire resistant grade unsaturated polyester resin and chopped mat. Door frame laminate shall be 2 mm thick and shall be filled with suitable wooden block in all the three legs. The frame shall be covered with fiber glass from all sides. M.S. stay shall be provided at the bottom to steady] the frame. </t>
  </si>
  <si>
    <t>Providing and fixing to existing door frames.</t>
  </si>
  <si>
    <t>9.122.1</t>
  </si>
  <si>
    <t>30 mm thick Glass Fibre Reinforced Plastic (FRP) panelled door shutter of required colour and approved brand and manufacture, made with fire - retardant grade unsaturated polyester resin, moulded to 3 mm thick FRP laminate for forming hollow rails and styles, with wooden frame and suitable blocks of seasoned wood inside at required places for fixing of fittings, cast monolithically with 5 mm thick FRP laminate for panels conforming to IS: 14856, including fixing to frames.</t>
  </si>
  <si>
    <t>Providing and fixing bright /matt finished Stainless Steel handles of approved quality &amp; make with necessary screws etc all complete.</t>
  </si>
  <si>
    <t>9.165.1</t>
  </si>
  <si>
    <t>125 mm</t>
  </si>
  <si>
    <t>9.165.2</t>
  </si>
  <si>
    <t>100 mm</t>
  </si>
  <si>
    <t>Providing and fixing aluminium tower bolts, ISI marked, anodised (anodic coating not less than grade AC 10 as per IS : 1868 ) transparent or dyed to required colour or shade, with necessary screws etc. complete :</t>
  </si>
  <si>
    <t>9.97.1</t>
  </si>
  <si>
    <t>300 X10 mm</t>
  </si>
  <si>
    <t>9.97.4</t>
  </si>
  <si>
    <t>150x10 mm</t>
  </si>
  <si>
    <t>Providing and fixing aluminium sliding door bolts, ISI marked anodised (anodic coating not less than grade AC 10 as per IS : 1868), transparent or dyed to required colour or shade, with nuts and screws etc. complete :</t>
  </si>
  <si>
    <t>9.96.1</t>
  </si>
  <si>
    <t>300 X16 mm</t>
  </si>
  <si>
    <t>9.96.2</t>
  </si>
  <si>
    <t>250X 16 mm</t>
  </si>
  <si>
    <t>Providing and fixing nickel plated M.S. pipe curtain rods with nickel plated brackets :</t>
  </si>
  <si>
    <t>9.47.2</t>
  </si>
  <si>
    <t>25 mm dia (heavy type)</t>
  </si>
  <si>
    <t>STEEL WORK</t>
  </si>
  <si>
    <t>Providing and fixing pressed steel door frames conforming to IS: 4351, manufactured from commercial mild steel sheet of 1.60 mm thickness, including hinges, jamb, lock jamb, bead and if required angle threshold of mild steel angle of section 50x25 mm, or base ties of 1.60 mm, pressed mild steel welded or rigidly fixed together by mechanical means, including M.S. pressed butt hinges 2.5 mm thick with mortar guards, lock strike-plate and shock absorbers as specified and applying a coat of approved steel primer after pre-treatment of the surface as directed by Engineer-in-charge:</t>
  </si>
  <si>
    <t>10.14.1</t>
  </si>
  <si>
    <t>Profile B</t>
  </si>
  <si>
    <t>10.14.1.1</t>
  </si>
  <si>
    <t>Fixing with adjustable lugs with split end tail to each jamb</t>
  </si>
  <si>
    <t>Steel work in built up tubular (round, square or rectangular hollow tubes etc.) trusses etc., including cutting, hoisting, fixing in position and applying a priming coat of approved steel primer, including welding and bolted with special shaped washers etc. complete.</t>
  </si>
  <si>
    <t>10.16.1</t>
  </si>
  <si>
    <t>Hot finished welded type tube</t>
  </si>
  <si>
    <t xml:space="preserve">Kg </t>
  </si>
  <si>
    <t>Providing and fixing mild steel round holding down bolts with nuts and washer plates complete.</t>
  </si>
  <si>
    <t>10.27.2</t>
  </si>
  <si>
    <t>10 x 80 mm</t>
  </si>
  <si>
    <t>Providing and fixing in position collapsible steel shutters with vertical channels 20x10x2 mm and braced with flat iron diagonals 20x5 mm size, with top and bottom rail of T-iron 40x40x6 mm, with 40 mm dia steel pulleys, complete with bolts, nuts, locking arrangement, stoppers, handles, including applying a priming coat of approved steel primer.</t>
  </si>
  <si>
    <t>FLOORING</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</si>
  <si>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</si>
  <si>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Providing and laying Ceramic glazed floor tiles of size 300x300 mm (thickness to be specified by the manufacturer), of 1st quality conforming to IS : 15622, of approved make, in all colours, shades, except White, Ivory, Grey, Fume Red Brown, laid on 20 mm thick bed of cement mortar 1:4 (1 Cement : 4 Coarse sand), jointing with grey cement slurry @ 3.3kg/sqm including pointing the joints with white cement and matching pigments etc., complete.</t>
  </si>
  <si>
    <t>Providing and laying vitrified floor tiles in different sizes (thickness to be specified by the manufacturer) with water absorption less than 0.08% and conforming to IS : 15622, of approved make, in all colours and shades, laid on 20mm thick cement mortar 1:4 (1 cement : 4 coarse sand), including grouting the joints with white cement and matching pigments etc., complete.</t>
  </si>
  <si>
    <t>11.41.2</t>
  </si>
  <si>
    <t>Size of Tile 600x600 mm</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</si>
  <si>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3.3kg/sqm including grouting the joint with white cement &amp; matching pigments etc. complete.</t>
  </si>
  <si>
    <t>11.46.2</t>
  </si>
  <si>
    <t>ROOFING</t>
  </si>
  <si>
    <t>Providing and fixing precoated galvanised iron profile sheets (size, shape and pitch of corrugation as approved by Engineer-in-charge) 0.50 mm (+ 0.05 %) total coated thickness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Engineerin- charge. The sheet shall be fixed using self drilling /self tapping screws of size (5.5x 55 mm) with EPDM seal, complete upto any pitch in horizontal/ vertical or curved surfaces, excluding the cost of purlins, rafters and trusses and including cutting to size and shape wherever required.</t>
  </si>
  <si>
    <t>Providing and fixing precoated galvanised steel sheet roofing accessories 0.50 mm (+0.05 %) total coated thickness, Zinc coating 120 grams per sqm as per IS: 277, in 240 mpa steel grade, 5-7 microns epoxy primer on both side of the sheet and polyester top coat 15-18 microns using self drilling/ self tapping screws complete :</t>
  </si>
  <si>
    <t>12.51.1</t>
  </si>
  <si>
    <t>Ridges plain (500 - 600mm)</t>
  </si>
  <si>
    <t>FINISHING</t>
  </si>
  <si>
    <t xml:space="preserve">12 mm cement plaster on the rough side of single or half brick wall of mix : </t>
  </si>
  <si>
    <t>13.1.1</t>
  </si>
  <si>
    <t xml:space="preserve">1:4 (1 cement : 4 fine sand)                               </t>
  </si>
  <si>
    <t>15 mm cement plaster on the rough side of single or half brick wall of mix :</t>
  </si>
  <si>
    <t>13.2.1</t>
  </si>
  <si>
    <t>1:4 (1 cement: 4 fine sand)</t>
  </si>
  <si>
    <t>Neat cement punning</t>
  </si>
  <si>
    <t>Distempering with 1st quality acrylic distemper (ready mixed) of approved manufacturer, of required shade and colour complete, as per manufacturer's specification.</t>
  </si>
  <si>
    <t>13.42.1</t>
  </si>
  <si>
    <t>Two or more coats on new work</t>
  </si>
  <si>
    <t>Finishing walls with 100% Premium acrylic emulsion paint having VOC less than 50 gm/litre and UV resistance as per IS 15489:2004, Alkali &amp; fungal resistance, dirt resistance exterior paint of required shade (Company Depot Tinted) with silicon additives.</t>
  </si>
  <si>
    <t>13.48A.1</t>
  </si>
  <si>
    <t>New work (Two or more coats applied @ 1.43 litre/
10 sqm. Over and including priming coat of exterior
primer applied @ 0.90 litre/10 sqm.</t>
  </si>
  <si>
    <t>Painting with synthetic enamel paint of approved brand and manufacture of required colour to give an even shade :</t>
  </si>
  <si>
    <t>13.61.1</t>
  </si>
  <si>
    <t>Two or more coats on new work.</t>
  </si>
  <si>
    <t>Supplying and stacking at site.</t>
  </si>
  <si>
    <t>16.3.2</t>
  </si>
  <si>
    <t>63 mm to 45 mm size stone aggregate</t>
  </si>
  <si>
    <t>Cum</t>
  </si>
  <si>
    <t>Laying, spreading and compacting stone aggregate of specified sizes to WBM specifications in uniform thickness, hand picking, rolling with 3 wheeled road/vibratory roller 8-10 tonne capacity in stages to proper grade and camber  applying and brooming requisite type of screening / binding material to fill up interstices of coarse aggregate, watering and compacting to the required density</t>
  </si>
  <si>
    <t xml:space="preserve">ALUMINIUM WORK </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</si>
  <si>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t>
  </si>
  <si>
    <t>21.1.1</t>
  </si>
  <si>
    <t xml:space="preserve">For fixed Portion </t>
  </si>
  <si>
    <t>21.1.1.2</t>
  </si>
  <si>
    <t>Powder coated aluminium (minimum thickness
of powder coating 50 micron)</t>
  </si>
  <si>
    <t>Kg</t>
  </si>
  <si>
    <t>21.1.2</t>
  </si>
  <si>
    <t>For shutters of doors, windows &amp; ventilators including providing and fixing hinges/ pivots and making provision for fixing of fittings wherever required including the cost of EPDM rubber / neoprene gasket required (Fittings
shall be paid for separately)</t>
  </si>
  <si>
    <t>21.1.2.2</t>
  </si>
  <si>
    <t>Providing and fixing glazing in aluminium door, window, ventilatornshutters and partitions etc. with EPDM rubber / neoprene gasket etc. complete as per the architectural drawings and the directions of Engineer-in-charge . (Cost of aluminium snap beading shall be paid in basic item):</t>
  </si>
  <si>
    <t>21.3.2</t>
  </si>
  <si>
    <t>With float glass panes of 5.50 mm thickness</t>
  </si>
  <si>
    <t>Providing and fixing anodised aluminium grill (anodised transparent or dyed to required shade according to IS: 1868 with minimum anodic coating of grade AC 15) of approved design/pattern, with approved standard section and fixed to the existing window frame with C.P. brass/ stainless steel screws @ 200 mm centre to centre, including cutting the grill to proper opening size for fixing and operation of handles and fixing approved anodised aluminium standard section around the opening, all complete as per requirement and direction of Engineer-in-charge. (Only weight of grill to be measured for payment).</t>
  </si>
  <si>
    <t>Filling the gap in between aluminium frame &amp; adjacent RCC/ Brick/ Stone work by providing weather silicon sealant over backer rod of approved quality as per architectural drawings and direction of Engineer-in-charge complete.</t>
  </si>
  <si>
    <t>21.8.1</t>
  </si>
  <si>
    <t>Upto 5mm depth and 5 mm width</t>
  </si>
  <si>
    <t>Providing and fixing stainless steel (SS 304 grade) adjustable friction windows stays of approved quality with necessary stainless steel screws etc. to the side hung windows as per direction of  ngineerin-
charge complete.</t>
  </si>
  <si>
    <t>21.11.2</t>
  </si>
  <si>
    <t>255 X 19 mm</t>
  </si>
  <si>
    <t>Providing and fixing 15 mm thick false ceiling tiles at all heights with integral densified calcium silicate reinforced with fibre and natural filler false ceiling tiles of Size 595x595 mm of approved texture, design and patterns having NRC (Noise Reduction coefficient) of 0.50 (minimum) as per IS 8225:1987, Light reflectance of 85% (minimum). Non combustible as per BS:476 (part-4), fire performance as per BS:476 (part 6 &amp;7), humidity resistance of 100%, thermal conductivity &lt; 0.043 W/m K as per ASTM 518:1991,in true horizontal level on the existing frame work consisting of T-sections and Lsections suitably fixed according to tile size as per direction of Engineer-in-charge.</t>
  </si>
  <si>
    <t>Cup Board</t>
  </si>
  <si>
    <t>Providing and fixing magnetic catcher of approved quality in cupboard / ward robe shutters, including fixing with necessary screws etc. complete.</t>
  </si>
  <si>
    <t>9.114.2</t>
  </si>
  <si>
    <t>Double strip (horizontal type)</t>
  </si>
  <si>
    <t>Providing, hoisting and fixing above plinth level up to floor five level precast reinforced cement concrete in shelves, including setting in cement mortar 1:3 (1cement : 3 coarse sand), cost of required centering, shuttering and finishing with neat cement punning on exposed surfaces but ,
excluding the cost of reinforcement, with 1:1.5:3 (1 cement : 1.5 coarse sand(zone-III) : 3 graded stone aggregate 20 mm nominal size).</t>
  </si>
  <si>
    <t>Providing and fixing T-iron frames for doors, windows and ventilators of mild steel Tee-sections, joints mitred and welded, including fixing of necessary butt hinges and screws and applying a priming coat of approved steel primer.</t>
  </si>
  <si>
    <t>10.13.1</t>
  </si>
  <si>
    <t>NON SCHEDULED ITEMS</t>
  </si>
  <si>
    <t>NS 1</t>
  </si>
  <si>
    <t>Providing &amp; fixing SS wire mesh in Windows-W1</t>
  </si>
  <si>
    <t>NS 2</t>
  </si>
  <si>
    <t>Extra over &amp; above item no.11.41.2  for providing &amp; fixing Double Charged Vetrified Tile</t>
  </si>
  <si>
    <t>NS 3</t>
  </si>
  <si>
    <t>Providing &amp; Fixing Stainless Steel premoum 6Pin Ltype cloth hanger for Bath room &amp; Door</t>
  </si>
  <si>
    <t>SUB-HEAD I: INTERNAL WIRING</t>
  </si>
  <si>
    <t xml:space="preserve">All wiring Item FRLS including provision of conduit, conduit accsories , circuit wiring, switch, box and all fitting completed as required. </t>
  </si>
  <si>
    <t>NS</t>
  </si>
  <si>
    <t>Wiring for light point / fan point /exhaust fan point/ call bell point with 1.5 sq.mm FRLS PVC insulated copper conductor single core cable on surface ISI marked (IS:14927 P-II) UPVC casing and caping &amp; its accessories like coupler, inner-outer elbow, square box, tee, end cap etc., with modular switch,modular plate ,suitable GI Box with earth terminal / surface UPVC box with earth terminal with 1.5 sq.mm FRLS PVC insulated copper conductor single core cable etc. as required.</t>
  </si>
  <si>
    <t>a) Group C</t>
  </si>
  <si>
    <t>Point</t>
  </si>
  <si>
    <t>Wiring for light /power plug with 2x4 sq.mm FRLS PVC insulated copper conductor single core cable in surface /recessed in ISI marked UPVC casing and caping &amp; its accessories with 1 No 4 sq.mm FRLS PVC insulated copper conductor single core cable for loop earthing as required.</t>
  </si>
  <si>
    <t>Meter</t>
  </si>
  <si>
    <t xml:space="preserve">Wiring for circuit/submain wiring alongwith earth wire with the following sizes of FRLS PVC insulated copper conductor single core cable in surface/recessed  UPVC Casing and caping as required.        </t>
  </si>
  <si>
    <t>2x1.5 sq.mm + 1x1.5 sq.mm earth wire</t>
  </si>
  <si>
    <t>2x2.5 sq.mm + 1 x 2.5 sq.mm earth wire</t>
  </si>
  <si>
    <t>2 x 4 sq.mm + 1 x 4 sq.mm earth wire</t>
  </si>
  <si>
    <t>4x6 sq.mm + 2x6 sq.mm earth wire</t>
  </si>
  <si>
    <t>4x10 sq.mm + 2x6 sq.mm earth wire.</t>
  </si>
  <si>
    <t>4x16 sq.mm + 2x6 sq.mm earth wire</t>
  </si>
  <si>
    <t>Supplying and fixing suitable size GI  box / surface UPVC box with modular plate and cover in front on surface or in recess, including providing and fixing 3 pin 5/6 amps modular socket outlet and 5/6 amps modular switch ,connection  etc as required.</t>
  </si>
  <si>
    <t>Each</t>
  </si>
  <si>
    <t>Supplying and fixing suitable size GI box / UPVC surface box with modular plate and cover in front on surface or in recess including providing and fixing 6 pin 15/16 and 5/6 amps modular socket outlet and 15/16 amps modular switch connections,  etc as required.</t>
  </si>
  <si>
    <t>S&amp;F following sizes  of ISI marked ( IS:14927 P - II ) UPVC casing capping for electrical Works along with all accessories  like coupler, inner, outer, elbow, square box, tee, end cap etc. on surface  with  screws, expansion  fasteners , All as per pre approved by Engineer in charge, making connections, testing etc. complete as required.</t>
  </si>
  <si>
    <t>20x12mm</t>
  </si>
  <si>
    <t>25x12mm</t>
  </si>
  <si>
    <t>Supplying and fixing suitable size GI box with / UPVC surface box modular plate and cover in front on surface or in recess including providing and fixing of 25A modular socket outlet and 25A modular SP MCB "C" curve including connections painting etc. as required.</t>
  </si>
  <si>
    <t>Wiring for group controlled (looped) light point / fan point /exhaust fan point/ call bell point (without independent switch) with 1.5 sq.mm FRLS PVC insulated copper conductor single core cable in ISI marked (IS:14927 P-II) UPVC casing and caping &amp; its accessories like coupler, inner-outer elbow, square box, tee, end cap etc with 1.5 sq.mm FRLS PVC insulated copper conductor single core cable etc. as required.</t>
  </si>
  <si>
    <t>Group C</t>
  </si>
  <si>
    <t>SUB-HEAD II:- DISTRIBUTION BOARDS, PANEL</t>
  </si>
  <si>
    <t>Supplying and fixing following way,single pole and neutral, sheet steel, MCB distribution board, 240 V, on surface/ recess, complete with tinned copper bus bar, neutral bus bar, earth bar, din bar, interconnections, powder painted including earthing etc. as required. (But without MCB/RCCB/ Isolator)</t>
  </si>
  <si>
    <t>(2.3.1)</t>
  </si>
  <si>
    <t>6 way, Double door (2+6)</t>
  </si>
  <si>
    <t>Supplying and fixing 5A to 32A rating.240/415 volts.10kA, 'C' curve miniature circuit breaker suitable for inductive load of following poles in the existing MCB DB complete with connections,testing and commisioning etc.as required</t>
  </si>
  <si>
    <t xml:space="preserve"> (2.10.1)</t>
  </si>
  <si>
    <t>a) Single pole</t>
  </si>
  <si>
    <t>Supplying and fixing following rating, double pole, (single phase and neutral), 240 volts, residual current circuit breaker (RCCB), having a sensitivity 30 milliamperes in the existing MCB DB complete with connections, testing and commissioning etc. as required.</t>
  </si>
  <si>
    <t>(2.14.1)</t>
  </si>
  <si>
    <t>a) 25 amps</t>
  </si>
  <si>
    <t>(2.14.2)</t>
  </si>
  <si>
    <t>b) 40 amps</t>
  </si>
  <si>
    <t>(NS)</t>
  </si>
  <si>
    <t>Supplying, erection and commissioning of cubical type sheet steel clad IP52, wall / floor mounted totally enclosed LT  switch board suitable or use on 415 V 3 phase 4 wire 50 cycles complete housed with incoming and outgoing bus bars including interconnection accessories with cable glands etc complete as required and with following incoming and outgoing switchgear as per specification and drawings.</t>
  </si>
  <si>
    <t>1 no. 100A 4P MCCB 16kA along with SPD</t>
  </si>
  <si>
    <t>Incomer Metering &amp; Protection.</t>
  </si>
  <si>
    <t>1 Set of MFM for V/A/PF/Hz/KVAH/KWH with LCD/LED Display as per IS 14697</t>
  </si>
  <si>
    <t>1 No.100/5A ratio CTs 15 VA class 5P 10</t>
  </si>
  <si>
    <t>3 Nos. phase indicating lights with control fuses.</t>
  </si>
  <si>
    <t>1 Set of control fuses &amp; control terminals.</t>
  </si>
  <si>
    <t>3 Nos. breaker ON/OFF/TRIP indication lamp with SP MCB.</t>
  </si>
  <si>
    <t xml:space="preserve">Bus Bar  </t>
  </si>
  <si>
    <t>150A  TPN Aluminium bus bar having a current density of not less than 1.0 Amp sq.mm. and the neutral bus of  50% capacity interconnections between bus bars and breakers shall be through solid copper strip.</t>
  </si>
  <si>
    <t>OUTGOING</t>
  </si>
  <si>
    <t>a)</t>
  </si>
  <si>
    <t xml:space="preserve">40A DP MCB 10KA  - 16 Nos. </t>
  </si>
  <si>
    <t>b)</t>
  </si>
  <si>
    <t xml:space="preserve">25A DP MCB 10KA  - 02 Nos. </t>
  </si>
  <si>
    <t>c)</t>
  </si>
  <si>
    <t>Space for Single Phase KWH Energy Meter - 15 nos.</t>
  </si>
  <si>
    <t>SITC of Digital 1 phase 3 wire, 50 Hz, KWH Energy meter with LCD display, 5-30Amp with optical port, class 1.0 Accuracy in sheet enclsoure with all necessary control circuits. Display all energy parameters like KWH &amp; KVAH, Load setting, Phase wise KW &amp; Comulative KW,Phase wise voltage/current/frequency.</t>
  </si>
  <si>
    <t>Supplying of following sizes of PVC insulated PVC sheathed XLPE armoured alminum conductor power cable of 1.1 KV grade as required.</t>
  </si>
  <si>
    <t>a) 3-5 x 70 sq.mm</t>
  </si>
  <si>
    <t>DSR-7.1</t>
  </si>
  <si>
    <t>Laying of one number PVC insulated and PVC Sheathed /XLPE power cable of 1.1kV grade of following size direct in ground including excavation , sand cushioning, protective covering, and refilling the trench etc as required.</t>
  </si>
  <si>
    <t>Above 35 sq mm and upto 95sq mm</t>
  </si>
  <si>
    <t>DSR-9.1</t>
  </si>
  <si>
    <t>Supplying and making end termination with brass compression glands and copper lugs for following size of  PVC insulated and PVC sheathed/XLPE aluminium conductor cable of 1.1 KV grade as required.</t>
  </si>
  <si>
    <t>SUB-HEAD III:- EARTHING</t>
  </si>
  <si>
    <t>Earthing with G.I. earth plate 600 mm X 600 mm X 6 mm thick including accessories, and providing masonry enclosure with cover plate having locking arrangement and watering pipe of 2.7 metre long etc. with charcoal/ coke and salt as required.</t>
  </si>
  <si>
    <t>Set</t>
  </si>
  <si>
    <t>Supplying and laying 25 mm X 5 mm G.I strip at 0.50 metre below ground as strip earth electrode, including connection/ terminating with G.I. nut, bolt, spring, washer etc. as required. (Jointing shall be done by overlapping and with 2 sets of G.I. nut bolt &amp; spring washer spaced at 50mm)</t>
  </si>
  <si>
    <t>Providing and fixing 25 mm X 5 mm G.I. strip in 40 mm dia G.I. pipe from earth electrode including connection with G.I. nut, bolt, spring, washer excavation and re-filling etc. as required.</t>
  </si>
  <si>
    <t>Providing and fixing 25 mm X 5 mm G.I. strip on surface or in recess for connections etc. as required.</t>
  </si>
  <si>
    <t>Providing and fixing 6 SWG dia G.I. wire on surface or in recess for loop earthing as required.</t>
  </si>
  <si>
    <t>SUB-HEAD IV:- LIGHTING FIXTURE AND FANS</t>
  </si>
  <si>
    <t>Supllying of  following type LED surface mounted light fixture made of Aluminium die cast, proper heat sink, minimum 90Lm/W complete in all aspects as mentioned in this tender.</t>
  </si>
  <si>
    <t xml:space="preserve">a) 15W LED Downlighter </t>
  </si>
  <si>
    <t>c) 10W LED Tube (2')</t>
  </si>
  <si>
    <t>d) 10W LED Downlighter</t>
  </si>
  <si>
    <t>e)  20W LED Tube</t>
  </si>
  <si>
    <t>Supplying of following exhaust fan complete with louver and bird guard screen with 3 core flexible wire as required.</t>
  </si>
  <si>
    <t>300mm 1400 RPM Heavy duty</t>
  </si>
  <si>
    <t>300mm Ventilating fan</t>
  </si>
  <si>
    <t>Installation, testing and commissioning of pre-wired, fluorescent fitting / compact fluorescent fitting of all types,complete with all accessories and tube/lamp etc. directly on ceiling/ wall, including connection with 1.5 sq. mm FRLS PVC insulated, copper conductor, single core cable and earthing etc. as required.</t>
  </si>
  <si>
    <t>Installation, testing and commissioning of ceiling fan, including wiring the down rods of standard length (upto 30 cm) with 1.5 sq. mm FRLS PVC insulated, copper conductor, single core cable etc. as required.</t>
  </si>
  <si>
    <t>Installtion of exhasut fan in the existing opening, including making good the damage, connection testiing and commissioning etc as requried</t>
  </si>
  <si>
    <t>Extra for fixing the louvers/ shutters complete with frame for a exhaust fan of all sizes.</t>
  </si>
  <si>
    <t>Supplying and fixing two module stepped type electronic fan regulator on the existing modular plate switch box including connections but excluding modular plate etc.as required.</t>
  </si>
  <si>
    <t>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t>
  </si>
  <si>
    <t>17.2.1</t>
  </si>
  <si>
    <t>WC pan ISI marked white solid plastic seat and lid.</t>
  </si>
  <si>
    <t>Providing and fixing wash basin with C.I. brackets, 15 mm C.P. brass
pillar taps, 32 mm C.P. brass waste of standard pattern, including
painting of fittings and brackets, cutting and making good the walls
wherever require:</t>
  </si>
  <si>
    <t>17.7.3</t>
  </si>
  <si>
    <t>White Vitreous China Wash basin size 550 x 400 mm withh a single 15 mm C.P. brass pillar tap</t>
  </si>
  <si>
    <t>Providing and fixing 600x450 mm beveled edge mirror of superior glass (of approved quality) complete with 6 mm thick hard board ground fixed to wooden cleats with C.P. brass screws and washers complete.</t>
  </si>
  <si>
    <t>Providing and fixing Stainless Steel A ISI 304 (18/8) kitchen sink as per IS: 13983 with C.I. brackets and stainless steel plug 40 mm, including painting of fittings and brackets, cutting and making good the walls wherever required :</t>
  </si>
  <si>
    <t>17.10.1.3</t>
  </si>
  <si>
    <t>510x1040 mm bowl depth 200 mm (For Pantry)</t>
  </si>
  <si>
    <t>Providing and fixing PTMT towel ring trapezoidal shape 215 mm long, 200 mm wide with minimum distances of 37 mm from wall face with concealed fittings arrangement of approved quality and colour, weighing not less than 88 gms.</t>
  </si>
  <si>
    <t>Providing and fixing C.P. brass bib cock of approved quality conforming to IS:8931 :</t>
  </si>
  <si>
    <t>18.49.1</t>
  </si>
  <si>
    <t>a)15 mm nomial bore</t>
  </si>
  <si>
    <t>Providing and fixing C.P. brass long nose bib cock of approved quality conforming to IS standards and weighing not less than 810 gms.</t>
  </si>
  <si>
    <t>18.50.1</t>
  </si>
  <si>
    <t>15 mm nominal bore</t>
  </si>
  <si>
    <t xml:space="preserve">Providing and fixing C.P. brass angle valve for basin mixer and geyser points of approved quality conforming to IS:8931 </t>
  </si>
  <si>
    <t>18.53.1</t>
  </si>
  <si>
    <t>a) 15 mm nominal bore</t>
  </si>
  <si>
    <t xml:space="preserve">Providing and Fixing PTMT towel rail complete with brackets fixed to wooden cleats with CP brass screws with concealed fitting arangement of approved quality colour and make </t>
  </si>
  <si>
    <t>17.73.2</t>
  </si>
  <si>
    <t>600 mm long towel rail with total length of 645 mm, width 78 mm and effective height of 88 mm, weighing not less than 190 gms.</t>
  </si>
  <si>
    <t>17.22A</t>
  </si>
  <si>
    <t>Providing and fixing CP Brass 32mm size bottle trap of approved quality &amp; make and as per the direction of engineer in charge.</t>
  </si>
  <si>
    <t>Providing and fixing uplasticised PVC connection pipe with brass unions :45 cm length</t>
  </si>
  <si>
    <t>18.21.2.1</t>
  </si>
  <si>
    <t>Providing and fixing C.P. brass shower rose with 15 or 20 mm inlet :</t>
  </si>
  <si>
    <t>18.22.1</t>
  </si>
  <si>
    <t>100 mm diameter</t>
  </si>
  <si>
    <t>MR-1</t>
  </si>
  <si>
    <t>Providing &amp; fixing  CP brass 2 way Bib tab including cutting and making good the walls /  metalic sheet  for  wash basin where required.</t>
  </si>
  <si>
    <t>15mm dia.</t>
  </si>
  <si>
    <t>MR-2</t>
  </si>
  <si>
    <t>Providing &amp; fixing C.P. hand spray with lever control (health faucet) with flexible hose 1 m long connection with C.P. holder for hand spray complete in all respects as per direction of Engineer-Incharge.</t>
  </si>
  <si>
    <t>MR-3</t>
  </si>
  <si>
    <t>Providing and fixing  32mm waste cupling  SS boby as suitable to wash basin drain connection  and other ancillary fittings, cutting and making good the  same wherever required complete as per directions of Engineer-Incharge.</t>
  </si>
  <si>
    <t>SUB HEAD II - WATER SUPPLY INSTALLATION</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</si>
  <si>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t>
  </si>
  <si>
    <t>Internal work - Exposed on wall</t>
  </si>
  <si>
    <t>(A)</t>
  </si>
  <si>
    <t>18.7.1</t>
  </si>
  <si>
    <t>15 mm dia</t>
  </si>
  <si>
    <t>Rm</t>
  </si>
  <si>
    <t>(B)</t>
  </si>
  <si>
    <t>18.7.2</t>
  </si>
  <si>
    <t>20 mm dia</t>
  </si>
  <si>
    <t>18.7.3</t>
  </si>
  <si>
    <t xml:space="preserve">25 mm dia </t>
  </si>
  <si>
    <t>18.7.6</t>
  </si>
  <si>
    <t>50 mm dia</t>
  </si>
  <si>
    <t>Providing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t>
  </si>
  <si>
    <t xml:space="preserve"> External Work</t>
  </si>
  <si>
    <t>18.9.4</t>
  </si>
  <si>
    <t>32mm dia nominal bore</t>
  </si>
  <si>
    <t>18.9.5</t>
  </si>
  <si>
    <t>40mm dia nominal bore</t>
  </si>
  <si>
    <t>18.9.6</t>
  </si>
  <si>
    <t>50mm dia nominal bore</t>
  </si>
  <si>
    <t>18.9.7</t>
  </si>
  <si>
    <t xml:space="preserve">62.50mm dia nominal bore </t>
  </si>
  <si>
    <t>Providing and filling sand of grading zone V or coarser grade alround the CPVC pipes in external work.</t>
  </si>
  <si>
    <t>18.41.4</t>
  </si>
  <si>
    <t>18.41.5</t>
  </si>
  <si>
    <t>18.41.6</t>
  </si>
  <si>
    <t>18.41.7</t>
  </si>
  <si>
    <t xml:space="preserve">65mm dia nominal bore </t>
  </si>
  <si>
    <t>Providing and fixing gun metal gate valve with C.I. wheel of approved quality (screwed end) :</t>
  </si>
  <si>
    <t>18.17.1</t>
  </si>
  <si>
    <t>25 mm nominal bore</t>
  </si>
  <si>
    <t>18.17.2</t>
  </si>
  <si>
    <t>32 mm nominal bore</t>
  </si>
  <si>
    <t>18.17.3</t>
  </si>
  <si>
    <t>40 mm nominal bore</t>
  </si>
  <si>
    <t>18.17.4</t>
  </si>
  <si>
    <t>50 mm nominal bore</t>
  </si>
  <si>
    <t>Based on DSR-E&amp;M-2018,16.11.1</t>
  </si>
  <si>
    <t>16.11.1.6</t>
  </si>
  <si>
    <t>65mm dia.</t>
  </si>
  <si>
    <t>SUBHEAD-III: INTERNAL DRAINAGE INSTALLATIONS</t>
  </si>
  <si>
    <t>4.1.3</t>
  </si>
  <si>
    <t>MR-4</t>
  </si>
  <si>
    <t>Providing and Fixing uPVC  pipes type -B, 6 kg pressure conforming to IS: 13592 for soil, waste and vent pipes including all fittings rubber ring type (plain or with access door) e.g. bends, junctions, cowls, offsets, access pieces, clean out plug,  jointing with rubber ring joints with lubricant etc. fixed with clamps to walls with cement concrete 1:2:4 blocks complete in all respects.</t>
  </si>
  <si>
    <t xml:space="preserve">110 OD mm dia Pipes </t>
  </si>
  <si>
    <t>Metre</t>
  </si>
  <si>
    <t>MR-5</t>
  </si>
  <si>
    <t>Providing, fixing, jointing and testing in position the following uPVC pipes conforming to IS 4985 of 6 kg/sqcm pressure rating including all fittings, solvent weld joints, testing complete for drainage system cut to required length to be laid under floor including covering all around with cement concrete and  making good the same complete as required.</t>
  </si>
  <si>
    <t>For waste pipes</t>
  </si>
  <si>
    <t xml:space="preserve"> 40mm OD (6 kg pressure)</t>
  </si>
  <si>
    <t xml:space="preserve"> 63mm OD (6 kg pressure)</t>
  </si>
  <si>
    <t>MR-6</t>
  </si>
  <si>
    <t>Providing and Fixing 110x110 mm   uPVC 'P' trap with Height riser/Saddle as required size ftting  with seal 50 mm of self cleansing design floor/urinal trap without vent suspended with supporting clamp or in sunken portion including cutting and making good the walls and floors  wherever required complete in all respects.</t>
  </si>
  <si>
    <t>110 mm inlet &amp; 110 mm outlet</t>
  </si>
  <si>
    <t>MR-7</t>
  </si>
  <si>
    <t>Providing and fixing PVC reducer/hopper/elbow (Floor Drain) of 100 x 63mm, complete as per instructions of the Engineer in charge.</t>
  </si>
  <si>
    <t>110 x63mm outlet</t>
  </si>
  <si>
    <t>MR-8</t>
  </si>
  <si>
    <t>Providing and  fixing 125 mm dia,  3 mm thick Stainless steel grating with frame  for floor traps or drains of required pattern including cutting and making good the floors complete.</t>
  </si>
  <si>
    <t>125mm dia.</t>
  </si>
  <si>
    <t>SUBHEAD-IV: EXTERNAL SEWERAGE WORK</t>
  </si>
  <si>
    <t>Earth work in excavation by mechanical means (Hydraulic excavator)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</si>
  <si>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2.8.1</t>
  </si>
  <si>
    <t>Excavating trenches of required width for pipes, cables, etc including excavation for sockets, anddressing of sides, ramming of bottoms, depth up to 1.5 m, including getting out the excavated soil, and then returning the soil as required, in layers not exceeding 20 cm in depth, including consolidatingeach deposited layer by ramming, watering, etc. and disposing of surplus excavated soil as directed,within a lead of 50 m :</t>
  </si>
  <si>
    <t>Pipes, cables etc. exceeding 80 mm dia but not exceeding 300 mm dia</t>
  </si>
  <si>
    <t>Based on DSR-E &amp; M 2018-14.16</t>
  </si>
  <si>
    <t>Supplying and laying of following size DWC HDPE pipe ISI marked along with all accessories like socket, bend, couplers etc. conforming to IS 14930, Part II complete with fitting and cutting,jointing etc.direct in ground (75 cm below ground level) including excavation and refilling the trench but excluding sand cushioning and protective covering etc., complete as required.</t>
  </si>
  <si>
    <t>14.16.3</t>
  </si>
  <si>
    <t>120 mm dia (OD-120 mm &amp; ID-103 mm nominal)</t>
  </si>
  <si>
    <t>Mtr.</t>
  </si>
  <si>
    <t>14.16.4</t>
  </si>
  <si>
    <t>160 mm dia (OD-160 mm &amp; ID-135 mm nominal)</t>
  </si>
  <si>
    <t>14.16.5</t>
  </si>
  <si>
    <t>200 mm dia (OD-200 mm &amp; ID-175 mm nominal)</t>
  </si>
  <si>
    <t>Providing and laying cement concrete 1:5:10 (1 cement : 5 coarse sand : 10 graded stone aggregate 40 mm nominal size) all-round S.W. pipes including bed concrete as per standard design :</t>
  </si>
  <si>
    <t>19.2.1</t>
  </si>
  <si>
    <t>19.2.3</t>
  </si>
  <si>
    <t>200 mm diameter</t>
  </si>
  <si>
    <t>Providing and fixing square-mouth S.W. gully trap class SP-1 complete with C.I. grating brick masonry chamber with water tight C.I. cover with frame of 300 x300 mm size (inside) the weight of cover to be not less than 4.50 kg and frame to be not less than 2.70 kg as per standard design:</t>
  </si>
  <si>
    <t>19.4.1</t>
  </si>
  <si>
    <t>100x100 mm size P type</t>
  </si>
  <si>
    <t>19.4.1.1</t>
  </si>
  <si>
    <t>With common burnt clay F.P.S. (non modular) bricks of class designation 7.5</t>
  </si>
  <si>
    <t>Constructing brick masonry manhole in cement mortar 1:4 ( 1 cement : 4 coarse sand ) with R.C.C. top slab with 1:2:4 mix (1 cement : 2 coarse sand : 4 graded stone aggregate 20 mm nominal size), foundation concrete 1:4:8 mix (1 cement : 4 coarse sand : 8 graded stone aggregate 40 mm nominal size), inside plastering 12mm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t>
  </si>
  <si>
    <t>19.7.1</t>
  </si>
  <si>
    <t>Inside size 90x80 cm and 45 cm deep including C.I. cover with frame (light duty) 455x610 mm internal imensions, total weight of cover and frame to be not less than 38 kg (weight of cover 23 kg and weight of frame 15 kg) :</t>
  </si>
  <si>
    <t>19.7.1.1</t>
  </si>
  <si>
    <t>Extra for depth for manholes :</t>
  </si>
  <si>
    <t>19.8.1</t>
  </si>
  <si>
    <t>Size 90x80 cm</t>
  </si>
  <si>
    <t>19.8.1.1</t>
  </si>
  <si>
    <t>With common burnt clay F.P.S. (non modular)
bricks of class designation 7.5</t>
  </si>
  <si>
    <t>Providing orange colour safety foot rest of minimum 6 mm thick plastic encapsulated as per IS : 10910, on 12 mm dia steel bar conforming to IS: 1786, having minimum cross section as 23 mmx25 mm and over all minimum length 263 mm and width as 165 mm withminimum 112 mm space between protruded legs having 2 mm tread on top surface by ribbing or chequering besides necessary and adequate anchoring projections on tail length on 138 mm as per standard drawing and suitable to with stand the bend test andchemical  resistance test as per specifications and having anufacture's permanent identification mark to be visible even after fixing, including fixing in manholes with 30x20x15 cm cement concrete block 1:3:6 (1 cement : 3 coarse sand : 6 graded stone aggregate 20 mm nominal size) complete as per design.</t>
  </si>
  <si>
    <t>Constructing brick masonry road gully chamber 50x45x60 cm with bricks in cement mortar 1:4 (1 cement : 4 coarse sand) including 500x450 mm pre-cast R.C.C. horizontal grating with frame complete as per standard design :</t>
  </si>
  <si>
    <t>19.27.1</t>
  </si>
  <si>
    <t>Providing and laying non-pressure NP2 class (light duty) R.C.C. pipes with collars jointed with stiff mixture of cement mortar in the proportion of 1:2 (1 cement : 2 fine sand) including testing of joints etc. complete :</t>
  </si>
  <si>
    <t>19.6.3</t>
  </si>
  <si>
    <t>250 mm dia. R.C.C. pipe</t>
  </si>
  <si>
    <t>Providing and laying cement concrete 1:5:10 (1 cement : 5 coarse sand : 10 graded stone aggregate 40 mm nominal size) up to haunches of S.W. pipes including bed concrete as per standard design :( used for RCC pipe bedding)</t>
  </si>
  <si>
    <t>19.3.4</t>
  </si>
  <si>
    <t>Making connection of drain or sewer line with existing manhole
including breaking into and making good the walls, floors with cement concrete 1:2:4 mix (1 cement : 2 coarse sand : 4 graded stone aggregate 20 mm nominal size) cement plastered on both sides with cement mortar 1:3 (1 cement : 3 coarse sand), finished with a floating coat of neat cement and making necessary channels for the drain etc. complete :</t>
  </si>
  <si>
    <t>19.21.1</t>
  </si>
  <si>
    <t>For pipes 100 to 250 mm diameter</t>
  </si>
  <si>
    <t>Description</t>
  </si>
  <si>
    <t>Supply, installation, testing and commissioning ISI marked (IS:15683) Fire Extinguisher, Carbon-di-oxide type capacity 4.5 Kg. Flat base including valve, discharge hose of not less than 10 mm dia, 1M long and complete in all respects including initial fill with CO2 gas conforming to IS:307-1966 and wall suspension braket as required as per specifications.</t>
  </si>
  <si>
    <t>Supply, installation, testing and commissioning of 6kg ABC (Powder Type) Fire Extinguisher. Mild Steel Cylinders ISI marked fitted with pressure indicating gauge, internal tube, squeeze lever type valve fully charged with ABC 90 powder (Mono Ammonium Phosphate) pressured by Nitrogen complete in all respects including wall suspension bracket and conforming to IS:15683 as required as per specifications.</t>
  </si>
  <si>
    <t>S. No.</t>
  </si>
  <si>
    <t>PART - A : CIVIL WORK</t>
  </si>
  <si>
    <t>3.01.1</t>
  </si>
  <si>
    <t>3.01.2</t>
  </si>
  <si>
    <t>6.07.1</t>
  </si>
  <si>
    <t>6.07.2</t>
  </si>
  <si>
    <t>6.08.1</t>
  </si>
  <si>
    <t>6.08.2</t>
  </si>
  <si>
    <t>6.09.1</t>
  </si>
  <si>
    <t>6.09.2</t>
  </si>
  <si>
    <t>6.10.01</t>
  </si>
  <si>
    <t>Fixing with 15x3 mm lugs 10 cm long embedded in cement concrete block 15x10x10 cm of C.C. 1:3:6 (1 Cement : 3 coarse sand : 6 graded stone aggregate 20 mm nominal size).</t>
  </si>
  <si>
    <t>Extra for Kota Stone/sand stone in treads of steps and risers using single length up to 1.05 meter</t>
  </si>
  <si>
    <t xml:space="preserve"> Kota stone slab flooring over 20 mm (average) thick base laid over and jointed with grey cement slurry mixed with pigment to match the shade of the slab, including rubbing and polishing complete with base of cement mortar 1 : 4 (1 cement : 4 coarse sand) :</t>
  </si>
  <si>
    <t>11.26.1</t>
  </si>
  <si>
    <t>25 mm thick</t>
  </si>
  <si>
    <t>Kota stone slabs 20 mm thick in risers of steps, skirting, dado and pillars laid on 12 mm (average) thick cement mortar 1:3 (1 cement: 3 coarse sand) and jointed with grey cement slurry mixed with pigment to match the shade of the slabs, including rubbing and polishing complete.</t>
  </si>
  <si>
    <t>9.02.1</t>
  </si>
  <si>
    <t>13.01.1</t>
  </si>
  <si>
    <t>QTY FOR BOYS' HOSTEL (q1)</t>
  </si>
  <si>
    <t>TOTAL QTY (q1+q2)</t>
  </si>
  <si>
    <t>QTY FOR GIRLS' HOSTEL(q2)</t>
  </si>
  <si>
    <t>15.1.1</t>
  </si>
  <si>
    <t>15.1.2</t>
  </si>
  <si>
    <t>15.3.1</t>
  </si>
  <si>
    <t>15.3.2</t>
  </si>
  <si>
    <t>15.3.3</t>
  </si>
  <si>
    <t>15.3.4</t>
  </si>
  <si>
    <t>15.3.5</t>
  </si>
  <si>
    <t>15.3.6</t>
  </si>
  <si>
    <t>15.6.1</t>
  </si>
  <si>
    <t>15.6.2</t>
  </si>
  <si>
    <t>18.0.1</t>
  </si>
  <si>
    <t>18.1.1</t>
  </si>
  <si>
    <t>18.1.2</t>
  </si>
  <si>
    <t>SITC of cubical type sheet steel clad IP52, wall / floor mounted totally enclosed LT switch board suitable or use on 415 V 3 phase 4 wire 50 cycles complete housed with incoming and outgoing bus bars including interconnection accessories with cable glands etc complete as required and with following incoming and outgoing switchgear as per specs &amp; drawings.</t>
  </si>
  <si>
    <t>1 no. 200A 4P MCCB 16kA along with SPD</t>
  </si>
  <si>
    <t>1 No.200/5A ratio CTs 15 VA class 5P 10</t>
  </si>
  <si>
    <t>250A  TPN Aluminium bus bar having a current density of not less than 1.0 Amp sq.mm. and the neutral bus of  50% capacity interconnections between bus bars and breakers shall be through solid copper strip.</t>
  </si>
  <si>
    <t xml:space="preserve">40A DP MCB 10KA  - 25 Nos. </t>
  </si>
  <si>
    <t>Space for Single Phase KWH Energy Meter - 24 nos.</t>
  </si>
  <si>
    <t>1 no. 100A 4P MCCB 16kA</t>
  </si>
  <si>
    <t>100A  TPN Aluminium bus bar having a current density of not less than 1.0 Amp sq.mm. and the neutral bus of  50% capacity interconnections between bus bars and breakers shall be through solid copper strip.</t>
  </si>
  <si>
    <t>a) 3-5 x 120 sq.mm</t>
  </si>
  <si>
    <t>a) 3-5 x 50 sq.mm</t>
  </si>
  <si>
    <t>Above 95 sq mm and upto 185sq mm</t>
  </si>
  <si>
    <t>3-5 x 120 sq.mm</t>
  </si>
  <si>
    <t>3-5 x 70 sq.mm</t>
  </si>
  <si>
    <t>a) 3-5 x120 sq.mm</t>
  </si>
  <si>
    <t>b) 3-5 x 70 sq.mm</t>
  </si>
  <si>
    <t>MAIN PANEL: INCOMING</t>
  </si>
  <si>
    <t>MAIN PANEL:INCOMING</t>
  </si>
  <si>
    <t>SDB:INCOMING</t>
  </si>
  <si>
    <r>
      <t>Providing and fixing ISI marked flush door shutters conforming to IS : 2202 (Part I) non-decorative type, core of block board construction with frame of 1st class hard wood and well matched commercial</t>
    </r>
    <r>
      <rPr>
        <b/>
        <sz val="10"/>
        <color theme="1"/>
        <rFont val="Arial"/>
        <family val="2"/>
      </rPr>
      <t xml:space="preserve"> </t>
    </r>
    <r>
      <rPr>
        <sz val="10"/>
        <color theme="1"/>
        <rFont val="Arial"/>
        <family val="2"/>
      </rPr>
      <t>3 ply veneering with vertical grains or cross bands and face veneers on both faces of shutters:</t>
    </r>
  </si>
  <si>
    <r>
      <t xml:space="preserve">Providing &amp; fixing of following sizes of </t>
    </r>
    <r>
      <rPr>
        <b/>
        <sz val="11"/>
        <color theme="1"/>
        <rFont val="Calibri"/>
        <family val="2"/>
      </rPr>
      <t>butterfly valve</t>
    </r>
    <r>
      <rPr>
        <sz val="11"/>
        <color theme="1"/>
        <rFont val="Calibri"/>
        <family val="2"/>
      </rPr>
      <t xml:space="preserve"> of rating PN 16, wafer type, in cast iron body with Ductile Iron disc, EPDM seal, SS single piece shaft, conforming to IS-13095 of the following sizes complete with cast iron hand lever companion flanges, bolts, nuts, washers &amp; inserted rubber gaskets, as required and as per enclosed specification.</t>
    </r>
  </si>
  <si>
    <r>
      <t xml:space="preserve">Providing and laying in position </t>
    </r>
    <r>
      <rPr>
        <b/>
        <sz val="11"/>
        <color theme="1"/>
        <rFont val="Calibri"/>
        <family val="2"/>
      </rPr>
      <t xml:space="preserve">cement concrete </t>
    </r>
    <r>
      <rPr>
        <sz val="11"/>
        <color theme="1"/>
        <rFont val="Calibri"/>
        <family val="2"/>
      </rPr>
      <t>of specified grade excluding the cost of centring and shuttering - All work up to plinth level:</t>
    </r>
  </si>
  <si>
    <t>1:2:4 (1 cement :2 coarse sand: 4 hard stone aggregate 20mm and down gauge).</t>
  </si>
  <si>
    <t>Grand Total</t>
  </si>
  <si>
    <t>Abstract of Bid Cost</t>
  </si>
  <si>
    <t>Sub Total of Civil Works (Part-A)</t>
  </si>
  <si>
    <t>Sub Total of Electrical Works(Part-B)</t>
  </si>
  <si>
    <t>Sub total of Plumbing Works(Part-C)</t>
  </si>
  <si>
    <t>Subtotal of Fire Fighting(Part-D)</t>
  </si>
  <si>
    <t>Sl No.</t>
  </si>
  <si>
    <t xml:space="preserve"> Amount INR</t>
  </si>
  <si>
    <t>Note: Grand Total abstract of Bid cost and the Grand total for Itemwise amount of BOQ must match.</t>
  </si>
  <si>
    <t>Part-B: Electrical Items</t>
  </si>
  <si>
    <t>Part C: Plumbing Items (sanitray , water supply etc.)</t>
  </si>
  <si>
    <t>Part D: FIRE EXTINGUISHER</t>
  </si>
  <si>
    <t>BOQ for Construction of a 96 Seater Boys Hostel &amp; Extension of the Girls Hostel at IIIT Guwahati permanent campus Bongora, under Kamrup (R) District, Guwahati</t>
  </si>
  <si>
    <t>Supply and installation of panel all including above</t>
  </si>
  <si>
    <t>Supply and installation of  all including above</t>
  </si>
  <si>
    <t>Providing and fixing aluminium die cast body tubular type universal hydraulic door closer (having brand logo with ISI, IS : 3564, embossed onthe body, door weight upto 35 kg and door width upto 700 mm), with necessary accessories and screws etc. complete.</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</si>
  <si>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</si>
  <si>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3.01.3</t>
  </si>
  <si>
    <t>6.10.02</t>
  </si>
  <si>
    <t>13.01.2</t>
  </si>
  <si>
    <t>13.01.3</t>
  </si>
  <si>
    <t>13.01.4</t>
  </si>
  <si>
    <t>19.3.1</t>
  </si>
  <si>
    <t>19.3.2</t>
  </si>
  <si>
    <t>19.3.3</t>
  </si>
  <si>
    <t>22.0.1</t>
  </si>
  <si>
    <t>24.0.1</t>
  </si>
  <si>
    <t>24.0.2</t>
  </si>
  <si>
    <t>24.0.3</t>
  </si>
  <si>
    <t>24.0.4</t>
  </si>
  <si>
    <t>24.0.5</t>
  </si>
  <si>
    <t>25.0.1</t>
  </si>
  <si>
    <t>25.0.2</t>
  </si>
  <si>
    <t>25.0.3</t>
  </si>
  <si>
    <t>25.0.4</t>
  </si>
  <si>
    <t>25.0.5</t>
  </si>
  <si>
    <t>26.0.1</t>
  </si>
  <si>
    <t>26.0.2</t>
  </si>
  <si>
    <t>26.0.3</t>
  </si>
  <si>
    <t>26.0.4</t>
  </si>
  <si>
    <t>27.0.1</t>
  </si>
  <si>
    <t>27.0.2</t>
  </si>
  <si>
    <t>27.0.3</t>
  </si>
  <si>
    <t>27.0.4</t>
  </si>
  <si>
    <t>28.0.1</t>
  </si>
  <si>
    <t>29.0.1</t>
  </si>
  <si>
    <t>29.0.2</t>
  </si>
  <si>
    <t>29.0.3</t>
  </si>
  <si>
    <t xml:space="preserve">Rate
(₹) </t>
  </si>
  <si>
    <t>AMOUNT 
(₹)</t>
  </si>
  <si>
    <t>COVER-2</t>
  </si>
  <si>
    <t>Bill of Quantities (BoQ) / FINANCIAL BID FORMAT</t>
  </si>
  <si>
    <t>Nameof Work:</t>
  </si>
  <si>
    <t>Tender No:</t>
  </si>
  <si>
    <r>
      <t xml:space="preserve">Tender Inviting Authority: </t>
    </r>
    <r>
      <rPr>
        <b/>
        <sz val="14"/>
        <color theme="1"/>
        <rFont val="Cambria"/>
        <family val="1"/>
      </rPr>
      <t>Indian Institute of Information Technology Guwahati</t>
    </r>
  </si>
  <si>
    <t xml:space="preserve">IIITG/Works/31A/01   dated:12-01-2022   </t>
  </si>
  <si>
    <t>Name of the Bidder:-</t>
  </si>
  <si>
    <t>Address/Contact No./Email of the Bidder:-</t>
  </si>
  <si>
    <t>(This BOQ template must not be modified/replaced by the bidder and the same should be uploaded after filling the relevant columns, else the bidder is liable to be rejected for this tender. Bidders are allowed to enter the Bidder's Name, address and quoted rates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</si>
</sst>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0.0"/>
    <numFmt numFmtId="165" formatCode="#,##0.00;[Red]#,##0.00"/>
    <numFmt numFmtId="166" formatCode="0.00_);\(0.00\)"/>
    <numFmt numFmtId="167" formatCode="0.00;[Red]0.00"/>
    <numFmt numFmtId="168" formatCode="0.0_);\(0.0\)"/>
    <numFmt numFmtId="169" formatCode="_(* #,##0.00_);_(* \(#,##0.00\);_(* &quot;-&quot;_);_(@_)"/>
  </numFmts>
  <fonts count="29">
    <font>
      <sz val="11"/>
      <color theme="1"/>
      <name val="Calibri"/>
      <family val="2"/>
      <scheme val="minor"/>
    </font>
    <font>
      <sz val="10"/>
      <name val="Arial"/>
      <family val="2"/>
    </font>
    <font>
      <sz val="10"/>
      <name val="Tahoma"/>
      <family val="2"/>
    </font>
    <font>
      <sz val="12"/>
      <name val="Times New Roman"/>
      <family val="1"/>
    </font>
    <font>
      <sz val="10"/>
      <color theme="1"/>
      <name val="Arial"/>
      <family val="2"/>
    </font>
    <font>
      <sz val="10"/>
      <name val="Helv"/>
    </font>
    <font>
      <sz val="11"/>
      <color theme="1"/>
      <name val="Calibri"/>
      <family val="2"/>
    </font>
    <font>
      <sz val="10"/>
      <name val="Arial"/>
      <family val="2"/>
    </font>
    <font>
      <b/>
      <sz val="11"/>
      <color theme="1"/>
      <name val="Calibri"/>
      <family val="2"/>
    </font>
    <font>
      <sz val="11"/>
      <color indexed="8"/>
      <name val="Calibri"/>
      <family val="2"/>
    </font>
    <font>
      <b/>
      <sz val="10"/>
      <color theme="1"/>
      <name val="Arial"/>
      <family val="2"/>
    </font>
    <font>
      <sz val="12"/>
      <color theme="1"/>
      <name val="Calibri"/>
      <family val="2"/>
    </font>
    <font>
      <sz val="10"/>
      <color theme="1"/>
      <name val="Calibri"/>
      <family val="2"/>
      <scheme val="minor"/>
    </font>
    <font>
      <sz val="11"/>
      <color rgb="FF00B0F0"/>
      <name val="Calibri"/>
      <family val="2"/>
      <scheme val="minor"/>
    </font>
    <font>
      <sz val="11"/>
      <color theme="1"/>
      <name val="Calibri"/>
      <family val="2"/>
      <scheme val="minor"/>
    </font>
    <font>
      <b/>
      <sz val="11"/>
      <color theme="1"/>
      <name val="Calibri"/>
      <family val="2"/>
      <scheme val="minor"/>
    </font>
    <font>
      <b/>
      <sz val="14"/>
      <color theme="1"/>
      <name val="Arial"/>
      <family val="2"/>
    </font>
    <font>
      <sz val="10"/>
      <color theme="1"/>
      <name val="Helv"/>
      <charset val="204"/>
    </font>
    <font>
      <sz val="9"/>
      <color theme="1"/>
      <name val="Arial"/>
      <family val="2"/>
    </font>
    <font>
      <b/>
      <sz val="12"/>
      <color theme="1"/>
      <name val="Calibri"/>
      <family val="2"/>
    </font>
    <font>
      <sz val="12"/>
      <color theme="1"/>
      <name val="Arial"/>
      <family val="2"/>
    </font>
    <font>
      <b/>
      <sz val="14"/>
      <color theme="1"/>
      <name val="Calibri"/>
      <family val="2"/>
      <scheme val="minor"/>
    </font>
    <font>
      <b/>
      <sz val="10"/>
      <color theme="1"/>
      <name val="Calibri"/>
      <family val="2"/>
      <scheme val="minor"/>
    </font>
    <font>
      <b/>
      <sz val="14"/>
      <color theme="1"/>
      <name val="Calibri"/>
      <family val="2"/>
    </font>
    <font>
      <b/>
      <sz val="12"/>
      <color theme="1"/>
      <name val="Calibri"/>
      <family val="2"/>
      <scheme val="minor"/>
    </font>
    <font>
      <b/>
      <u/>
      <sz val="14"/>
      <color theme="1"/>
      <name val="Cambria"/>
      <family val="1"/>
    </font>
    <font>
      <sz val="14"/>
      <color theme="1"/>
      <name val="Cambria"/>
      <family val="1"/>
    </font>
    <font>
      <b/>
      <sz val="14"/>
      <color theme="1"/>
      <name val="Cambria"/>
      <family val="1"/>
    </font>
    <font>
      <b/>
      <sz val="12"/>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tint="-9.9978637043366805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4">
    <xf numFmtId="0" fontId="0" fillId="0" borderId="0"/>
    <xf numFmtId="0" fontId="1" fillId="0" borderId="0"/>
    <xf numFmtId="0" fontId="1" fillId="0" borderId="0"/>
    <xf numFmtId="0" fontId="1" fillId="0" borderId="0"/>
    <xf numFmtId="0" fontId="2" fillId="0" borderId="0"/>
    <xf numFmtId="0" fontId="3" fillId="0" borderId="0"/>
    <xf numFmtId="0" fontId="5" fillId="0" borderId="0"/>
    <xf numFmtId="44" fontId="7" fillId="0" borderId="0" applyFont="0" applyFill="0" applyBorder="0" applyAlignment="0" applyProtection="0"/>
    <xf numFmtId="43" fontId="7" fillId="0" borderId="0" applyFont="0" applyFill="0" applyBorder="0" applyAlignment="0" applyProtection="0"/>
    <xf numFmtId="0" fontId="9"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225">
    <xf numFmtId="0" fontId="0" fillId="0" borderId="0" xfId="0"/>
    <xf numFmtId="0" fontId="13" fillId="0" borderId="0" xfId="0" applyFont="1"/>
    <xf numFmtId="0" fontId="4" fillId="2" borderId="2" xfId="2" applyFont="1" applyFill="1" applyBorder="1" applyAlignment="1">
      <alignment horizontal="left" vertical="top" wrapText="1"/>
    </xf>
    <xf numFmtId="0" fontId="4" fillId="2" borderId="1" xfId="2" applyFont="1" applyFill="1" applyBorder="1" applyAlignment="1">
      <alignment horizontal="left" vertical="top" wrapText="1"/>
    </xf>
    <xf numFmtId="0" fontId="4" fillId="2" borderId="1" xfId="1" applyFont="1" applyFill="1" applyBorder="1" applyAlignment="1">
      <alignment horizontal="left" vertical="top" wrapText="1"/>
    </xf>
    <xf numFmtId="0" fontId="4" fillId="0" borderId="1" xfId="0" applyNumberFormat="1" applyFont="1" applyFill="1" applyBorder="1" applyAlignment="1" applyProtection="1">
      <alignment horizontal="right" vertical="top"/>
      <protection locked="0"/>
    </xf>
    <xf numFmtId="0" fontId="4" fillId="0" borderId="1" xfId="0" applyNumberFormat="1" applyFont="1" applyFill="1" applyBorder="1" applyAlignment="1" applyProtection="1">
      <alignment horizontal="right" vertical="top" wrapText="1"/>
      <protection locked="0"/>
    </xf>
    <xf numFmtId="0" fontId="4" fillId="0" borderId="1" xfId="0" applyFont="1" applyBorder="1" applyAlignment="1">
      <alignment horizontal="right" vertical="top"/>
    </xf>
    <xf numFmtId="0" fontId="4" fillId="0" borderId="1" xfId="0" applyFont="1" applyBorder="1" applyAlignment="1">
      <alignment horizontal="right" vertical="top" wrapText="1"/>
    </xf>
    <xf numFmtId="0" fontId="17" fillId="0" borderId="1" xfId="0" applyFont="1" applyBorder="1" applyAlignment="1">
      <alignment horizontal="right" vertical="top"/>
    </xf>
    <xf numFmtId="0" fontId="0" fillId="0" borderId="0" xfId="0" applyFill="1"/>
    <xf numFmtId="0" fontId="0" fillId="4" borderId="0" xfId="0" applyFill="1"/>
    <xf numFmtId="0" fontId="15" fillId="0" borderId="0" xfId="0" applyFont="1"/>
    <xf numFmtId="0" fontId="21" fillId="0" borderId="0" xfId="0" applyFont="1"/>
    <xf numFmtId="0" fontId="10" fillId="2" borderId="1" xfId="1" applyFont="1" applyFill="1" applyBorder="1" applyAlignment="1">
      <alignment horizontal="left" vertical="top" wrapText="1"/>
    </xf>
    <xf numFmtId="0" fontId="10" fillId="2" borderId="1" xfId="2" applyFont="1" applyFill="1" applyBorder="1" applyAlignment="1">
      <alignment horizontal="left" vertical="top" wrapText="1"/>
    </xf>
    <xf numFmtId="0" fontId="4" fillId="0" borderId="1" xfId="2" applyFont="1" applyFill="1" applyBorder="1" applyAlignment="1">
      <alignment horizontal="left" vertical="top" wrapText="1" shrinkToFit="1"/>
    </xf>
    <xf numFmtId="0" fontId="4" fillId="2" borderId="1" xfId="3" applyFont="1" applyFill="1" applyBorder="1" applyAlignment="1">
      <alignment horizontal="left" vertical="top" wrapText="1" shrinkToFit="1"/>
    </xf>
    <xf numFmtId="0" fontId="4" fillId="2" borderId="1" xfId="2" applyFont="1" applyFill="1" applyBorder="1" applyAlignment="1">
      <alignment horizontal="left" vertical="top" wrapText="1" shrinkToFit="1"/>
    </xf>
    <xf numFmtId="0" fontId="10" fillId="2" borderId="1" xfId="2" applyFont="1" applyFill="1" applyBorder="1" applyAlignment="1">
      <alignment horizontal="left" vertical="top" wrapText="1" shrinkToFit="1"/>
    </xf>
    <xf numFmtId="0" fontId="1" fillId="2" borderId="1" xfId="2" applyFont="1" applyFill="1" applyBorder="1" applyAlignment="1">
      <alignment horizontal="left" vertical="top" wrapText="1" shrinkToFit="1"/>
    </xf>
    <xf numFmtId="0" fontId="10" fillId="0" borderId="1" xfId="2" applyFont="1" applyFill="1" applyBorder="1" applyAlignment="1">
      <alignment horizontal="left" vertical="top" wrapText="1"/>
    </xf>
    <xf numFmtId="0" fontId="4" fillId="0" borderId="1" xfId="2" applyFont="1" applyFill="1" applyBorder="1" applyAlignment="1">
      <alignment horizontal="left" vertical="top" wrapText="1"/>
    </xf>
    <xf numFmtId="2" fontId="10" fillId="2" borderId="1" xfId="2" applyNumberFormat="1" applyFont="1" applyFill="1" applyBorder="1" applyAlignment="1">
      <alignment horizontal="left" vertical="top" wrapText="1"/>
    </xf>
    <xf numFmtId="0" fontId="16"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10" fillId="0" borderId="1" xfId="0" applyNumberFormat="1" applyFont="1" applyFill="1" applyBorder="1" applyAlignment="1" applyProtection="1">
      <alignment horizontal="left" vertical="top" wrapText="1"/>
      <protection locked="0"/>
    </xf>
    <xf numFmtId="0" fontId="4" fillId="0" borderId="1" xfId="0" applyNumberFormat="1" applyFont="1" applyFill="1" applyBorder="1" applyAlignment="1" applyProtection="1">
      <alignment horizontal="left" vertical="top" wrapText="1"/>
      <protection locked="0"/>
    </xf>
    <xf numFmtId="0" fontId="4" fillId="2" borderId="1" xfId="5"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0" xfId="0" applyNumberFormat="1" applyFont="1" applyFill="1" applyBorder="1" applyAlignment="1" applyProtection="1">
      <alignment horizontal="left" vertical="top" wrapText="1"/>
      <protection locked="0"/>
    </xf>
    <xf numFmtId="0" fontId="14"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4" fillId="0" borderId="0" xfId="0" applyFont="1" applyFill="1" applyAlignment="1">
      <alignment horizontal="left" vertical="top" wrapText="1"/>
    </xf>
    <xf numFmtId="0" fontId="10" fillId="0" borderId="1" xfId="0" applyFont="1" applyFill="1" applyBorder="1" applyAlignment="1">
      <alignment horizontal="left" vertical="top" wrapText="1"/>
    </xf>
    <xf numFmtId="0" fontId="10"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18" fillId="0"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14" fillId="0" borderId="1" xfId="0" applyFont="1" applyBorder="1" applyAlignment="1">
      <alignment horizontal="left" vertical="top" wrapText="1"/>
    </xf>
    <xf numFmtId="0" fontId="6" fillId="0" borderId="1" xfId="0" applyFont="1" applyBorder="1" applyAlignment="1">
      <alignment horizontal="left" vertical="top" wrapText="1"/>
    </xf>
    <xf numFmtId="0" fontId="6" fillId="0" borderId="1" xfId="11" applyFont="1" applyBorder="1" applyAlignment="1">
      <alignment horizontal="left" vertical="top" wrapText="1"/>
    </xf>
    <xf numFmtId="0" fontId="8" fillId="0" borderId="1" xfId="11" applyFont="1" applyBorder="1" applyAlignment="1">
      <alignment horizontal="left" vertical="top" wrapText="1"/>
    </xf>
    <xf numFmtId="0" fontId="11"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2" fontId="6" fillId="4"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2" fillId="0" borderId="0" xfId="0" applyFont="1" applyAlignment="1">
      <alignment horizontal="left" vertical="top" wrapText="1"/>
    </xf>
    <xf numFmtId="0" fontId="22" fillId="0" borderId="1" xfId="0" applyFont="1" applyBorder="1" applyAlignment="1">
      <alignment horizontal="left" vertical="top" wrapText="1"/>
    </xf>
    <xf numFmtId="0" fontId="10" fillId="2" borderId="1" xfId="1" applyFont="1" applyFill="1" applyBorder="1" applyAlignment="1">
      <alignment horizontal="right" vertical="top" wrapText="1"/>
    </xf>
    <xf numFmtId="164" fontId="10" fillId="2" borderId="1" xfId="2" applyNumberFormat="1" applyFont="1" applyFill="1" applyBorder="1" applyAlignment="1">
      <alignment horizontal="right" vertical="top" wrapText="1"/>
    </xf>
    <xf numFmtId="0" fontId="4" fillId="2" borderId="1" xfId="2" applyFont="1" applyFill="1" applyBorder="1" applyAlignment="1">
      <alignment horizontal="right" vertical="top"/>
    </xf>
    <xf numFmtId="0" fontId="4" fillId="0" borderId="1" xfId="2" applyFont="1" applyFill="1" applyBorder="1" applyAlignment="1">
      <alignment horizontal="right" vertical="top" shrinkToFit="1"/>
    </xf>
    <xf numFmtId="0" fontId="4" fillId="2" borderId="1" xfId="3" applyFont="1" applyFill="1" applyBorder="1" applyAlignment="1">
      <alignment horizontal="right" vertical="top" wrapText="1" shrinkToFit="1"/>
    </xf>
    <xf numFmtId="0" fontId="4" fillId="2" borderId="1" xfId="2" applyFont="1" applyFill="1" applyBorder="1" applyAlignment="1">
      <alignment horizontal="right" vertical="top" shrinkToFit="1"/>
    </xf>
    <xf numFmtId="2" fontId="4" fillId="2" borderId="1" xfId="2" applyNumberFormat="1" applyFont="1" applyFill="1" applyBorder="1" applyAlignment="1">
      <alignment horizontal="right" vertical="top" shrinkToFit="1"/>
    </xf>
    <xf numFmtId="164" fontId="10" fillId="2" borderId="1" xfId="2" applyNumberFormat="1" applyFont="1" applyFill="1" applyBorder="1" applyAlignment="1">
      <alignment horizontal="right" vertical="top" wrapText="1" shrinkToFit="1"/>
    </xf>
    <xf numFmtId="0" fontId="4" fillId="2" borderId="1" xfId="2" applyFont="1" applyFill="1" applyBorder="1" applyAlignment="1">
      <alignment horizontal="right" vertical="top" wrapText="1" shrinkToFit="1"/>
    </xf>
    <xf numFmtId="0" fontId="4" fillId="2" borderId="1" xfId="2" applyFont="1" applyFill="1" applyBorder="1" applyAlignment="1">
      <alignment horizontal="right" vertical="top" wrapText="1"/>
    </xf>
    <xf numFmtId="2" fontId="4" fillId="2" borderId="1" xfId="2" applyNumberFormat="1" applyFont="1" applyFill="1" applyBorder="1" applyAlignment="1">
      <alignment horizontal="right" vertical="top" wrapText="1"/>
    </xf>
    <xf numFmtId="164" fontId="4" fillId="2" borderId="1" xfId="2" applyNumberFormat="1" applyFont="1" applyFill="1" applyBorder="1" applyAlignment="1">
      <alignment horizontal="right" vertical="top" wrapText="1"/>
    </xf>
    <xf numFmtId="2" fontId="10" fillId="0" borderId="1" xfId="2" applyNumberFormat="1" applyFont="1" applyFill="1" applyBorder="1" applyAlignment="1">
      <alignment horizontal="right" vertical="top" wrapText="1"/>
    </xf>
    <xf numFmtId="0" fontId="4" fillId="0" borderId="1" xfId="2" applyFont="1" applyFill="1" applyBorder="1" applyAlignment="1">
      <alignment horizontal="right" vertical="top" wrapText="1"/>
    </xf>
    <xf numFmtId="2" fontId="4" fillId="2" borderId="1" xfId="2" applyNumberFormat="1" applyFont="1" applyFill="1" applyBorder="1" applyAlignment="1">
      <alignment horizontal="right" vertical="top"/>
    </xf>
    <xf numFmtId="0" fontId="4" fillId="2" borderId="1" xfId="4" applyFont="1" applyFill="1" applyBorder="1" applyAlignment="1">
      <alignment horizontal="right" vertical="top" wrapText="1"/>
    </xf>
    <xf numFmtId="0" fontId="4" fillId="2" borderId="2" xfId="2" applyFont="1" applyFill="1" applyBorder="1" applyAlignment="1">
      <alignment horizontal="right" vertical="top" wrapText="1"/>
    </xf>
    <xf numFmtId="2" fontId="4" fillId="0" borderId="1" xfId="0" applyNumberFormat="1" applyFont="1" applyFill="1" applyBorder="1" applyAlignment="1" applyProtection="1">
      <alignment horizontal="right" vertical="top"/>
      <protection locked="0"/>
    </xf>
    <xf numFmtId="39" fontId="4" fillId="0" borderId="1" xfId="0" applyNumberFormat="1" applyFont="1" applyFill="1" applyBorder="1" applyAlignment="1" applyProtection="1">
      <alignment horizontal="right" vertical="top"/>
      <protection locked="0"/>
    </xf>
    <xf numFmtId="166" fontId="4" fillId="0" borderId="1" xfId="0" applyNumberFormat="1" applyFont="1" applyFill="1" applyBorder="1" applyAlignment="1" applyProtection="1">
      <alignment horizontal="right" vertical="top"/>
      <protection locked="0"/>
    </xf>
    <xf numFmtId="0" fontId="10" fillId="0" borderId="1" xfId="0" applyNumberFormat="1" applyFont="1" applyFill="1" applyBorder="1" applyAlignment="1" applyProtection="1">
      <alignment horizontal="right" vertical="top"/>
      <protection locked="0"/>
    </xf>
    <xf numFmtId="168" fontId="4" fillId="0" borderId="1" xfId="0" applyNumberFormat="1" applyFont="1" applyFill="1" applyBorder="1" applyAlignment="1" applyProtection="1">
      <alignment horizontal="right" vertical="top"/>
      <protection locked="0"/>
    </xf>
    <xf numFmtId="0" fontId="14" fillId="0" borderId="1" xfId="0" applyFont="1" applyFill="1" applyBorder="1" applyAlignment="1">
      <alignment horizontal="right" vertical="top"/>
    </xf>
    <xf numFmtId="0" fontId="4" fillId="0" borderId="1" xfId="6" applyFont="1" applyFill="1" applyBorder="1" applyAlignment="1">
      <alignment horizontal="right" vertical="top"/>
    </xf>
    <xf numFmtId="2" fontId="4" fillId="0" borderId="1" xfId="0" applyNumberFormat="1" applyFont="1" applyBorder="1" applyAlignment="1">
      <alignment horizontal="right" vertical="top"/>
    </xf>
    <xf numFmtId="0" fontId="6" fillId="0" borderId="1" xfId="0" applyFont="1" applyBorder="1" applyAlignment="1">
      <alignment horizontal="right" vertical="top"/>
    </xf>
    <xf numFmtId="2" fontId="6" fillId="0" borderId="1" xfId="9" applyNumberFormat="1" applyFont="1" applyBorder="1" applyAlignment="1">
      <alignment horizontal="right" vertical="top" wrapText="1"/>
    </xf>
    <xf numFmtId="0" fontId="6" fillId="0" borderId="1" xfId="9" applyFont="1" applyBorder="1" applyAlignment="1">
      <alignment horizontal="right" vertical="top" wrapText="1"/>
    </xf>
    <xf numFmtId="2" fontId="6" fillId="0" borderId="1" xfId="0" applyNumberFormat="1" applyFont="1" applyBorder="1" applyAlignment="1">
      <alignment horizontal="right" vertical="top" wrapText="1"/>
    </xf>
    <xf numFmtId="2" fontId="10" fillId="0" borderId="1" xfId="0" applyNumberFormat="1" applyFont="1" applyBorder="1" applyAlignment="1">
      <alignment horizontal="right" vertical="top"/>
    </xf>
    <xf numFmtId="2" fontId="8" fillId="0" borderId="1" xfId="0" applyNumberFormat="1" applyFont="1" applyBorder="1" applyAlignment="1">
      <alignment horizontal="right" vertical="top"/>
    </xf>
    <xf numFmtId="0" fontId="8" fillId="0" borderId="1" xfId="0" applyFont="1" applyFill="1" applyBorder="1" applyAlignment="1">
      <alignment horizontal="right" vertical="top"/>
    </xf>
    <xf numFmtId="164" fontId="6" fillId="0" borderId="1" xfId="0" applyNumberFormat="1" applyFont="1" applyBorder="1" applyAlignment="1">
      <alignment horizontal="right" vertical="top"/>
    </xf>
    <xf numFmtId="0" fontId="11" fillId="0" borderId="1" xfId="0" applyFont="1" applyFill="1" applyBorder="1" applyAlignment="1">
      <alignment horizontal="right" vertical="top"/>
    </xf>
    <xf numFmtId="0" fontId="8" fillId="0" borderId="1" xfId="0" applyFont="1" applyBorder="1" applyAlignment="1">
      <alignment horizontal="right" vertical="top"/>
    </xf>
    <xf numFmtId="0" fontId="6" fillId="0" borderId="1" xfId="0" applyFont="1" applyBorder="1" applyAlignment="1">
      <alignment horizontal="right" vertical="top" wrapText="1"/>
    </xf>
    <xf numFmtId="2" fontId="6" fillId="4" borderId="1" xfId="0" applyNumberFormat="1" applyFont="1" applyFill="1" applyBorder="1" applyAlignment="1">
      <alignment horizontal="right" vertical="top"/>
    </xf>
    <xf numFmtId="164" fontId="6" fillId="0" borderId="1" xfId="0" applyNumberFormat="1" applyFont="1" applyBorder="1" applyAlignment="1">
      <alignment horizontal="right" vertical="top" wrapText="1"/>
    </xf>
    <xf numFmtId="2" fontId="6" fillId="0" borderId="1" xfId="0" applyNumberFormat="1" applyFont="1" applyBorder="1" applyAlignment="1">
      <alignment horizontal="right" vertical="top"/>
    </xf>
    <xf numFmtId="0" fontId="12" fillId="0" borderId="1" xfId="0" applyFont="1" applyBorder="1" applyAlignment="1">
      <alignment horizontal="right" vertical="top"/>
    </xf>
    <xf numFmtId="0" fontId="12" fillId="0" borderId="0" xfId="0" applyFont="1" applyAlignment="1">
      <alignment horizontal="right" vertical="top"/>
    </xf>
    <xf numFmtId="0" fontId="22" fillId="0" borderId="1" xfId="0" applyFont="1" applyBorder="1" applyAlignment="1">
      <alignment horizontal="right" vertical="top"/>
    </xf>
    <xf numFmtId="2" fontId="4" fillId="2" borderId="6" xfId="2" applyNumberFormat="1" applyFont="1" applyFill="1" applyBorder="1" applyAlignment="1">
      <alignment horizontal="right" vertical="top" wrapText="1"/>
    </xf>
    <xf numFmtId="2" fontId="4" fillId="0" borderId="6" xfId="2" applyNumberFormat="1" applyFont="1" applyFill="1" applyBorder="1" applyAlignment="1">
      <alignment horizontal="right" vertical="top" wrapText="1"/>
    </xf>
    <xf numFmtId="164" fontId="4" fillId="0" borderId="1" xfId="0" applyNumberFormat="1" applyFont="1" applyFill="1" applyBorder="1" applyAlignment="1" applyProtection="1">
      <alignment horizontal="right" vertical="top"/>
      <protection locked="0"/>
    </xf>
    <xf numFmtId="164" fontId="10" fillId="0" borderId="1" xfId="0" applyNumberFormat="1" applyFont="1" applyFill="1" applyBorder="1" applyAlignment="1" applyProtection="1">
      <alignment horizontal="right" vertical="top"/>
      <protection locked="0"/>
    </xf>
    <xf numFmtId="0" fontId="21" fillId="0" borderId="0" xfId="0" applyFont="1" applyAlignment="1">
      <alignment horizontal="right" vertical="top"/>
    </xf>
    <xf numFmtId="0" fontId="0" fillId="0" borderId="0" xfId="0" applyAlignment="1">
      <alignment vertical="top"/>
    </xf>
    <xf numFmtId="0" fontId="10" fillId="2" borderId="1" xfId="2" applyFont="1" applyFill="1" applyBorder="1" applyAlignment="1">
      <alignment horizontal="right" vertical="top" wrapText="1"/>
    </xf>
    <xf numFmtId="0" fontId="4" fillId="0" borderId="1" xfId="2" applyFont="1" applyFill="1" applyBorder="1" applyAlignment="1">
      <alignment horizontal="right" vertical="top"/>
    </xf>
    <xf numFmtId="2" fontId="4" fillId="0" borderId="1" xfId="2" applyNumberFormat="1" applyFont="1" applyFill="1" applyBorder="1" applyAlignment="1">
      <alignment horizontal="right" vertical="top"/>
    </xf>
    <xf numFmtId="2" fontId="4" fillId="2" borderId="1" xfId="2" applyNumberFormat="1" applyFont="1" applyFill="1" applyBorder="1" applyAlignment="1">
      <alignment horizontal="right" vertical="top" wrapText="1" shrinkToFit="1"/>
    </xf>
    <xf numFmtId="0" fontId="4" fillId="2" borderId="0" xfId="2" applyFont="1" applyFill="1" applyBorder="1" applyAlignment="1">
      <alignment horizontal="right" vertical="top" wrapText="1" shrinkToFit="1"/>
    </xf>
    <xf numFmtId="2" fontId="1" fillId="2" borderId="1" xfId="2" applyNumberFormat="1" applyFont="1" applyFill="1" applyBorder="1" applyAlignment="1">
      <alignment horizontal="right" vertical="top" wrapText="1" shrinkToFit="1"/>
    </xf>
    <xf numFmtId="2" fontId="1" fillId="2" borderId="1" xfId="2" applyNumberFormat="1" applyFont="1" applyFill="1" applyBorder="1" applyAlignment="1">
      <alignment horizontal="right" vertical="top" shrinkToFit="1"/>
    </xf>
    <xf numFmtId="2" fontId="4" fillId="0" borderId="1" xfId="2" applyNumberFormat="1" applyFont="1" applyFill="1" applyBorder="1" applyAlignment="1">
      <alignment horizontal="right" vertical="top" wrapText="1"/>
    </xf>
    <xf numFmtId="2" fontId="4" fillId="2" borderId="2" xfId="2" applyNumberFormat="1" applyFont="1" applyFill="1" applyBorder="1" applyAlignment="1">
      <alignment horizontal="right" vertical="top" wrapText="1"/>
    </xf>
    <xf numFmtId="2" fontId="4" fillId="4" borderId="1" xfId="2" applyNumberFormat="1" applyFont="1" applyFill="1" applyBorder="1" applyAlignment="1">
      <alignment horizontal="right" vertical="top"/>
    </xf>
    <xf numFmtId="2" fontId="4" fillId="0" borderId="1" xfId="0" applyNumberFormat="1" applyFont="1" applyFill="1" applyBorder="1" applyAlignment="1" applyProtection="1">
      <alignment horizontal="right" vertical="top" wrapText="1"/>
      <protection locked="0"/>
    </xf>
    <xf numFmtId="0" fontId="0" fillId="0" borderId="0" xfId="0" applyFill="1" applyAlignment="1">
      <alignment horizontal="right" vertical="top"/>
    </xf>
    <xf numFmtId="0" fontId="8" fillId="4" borderId="1" xfId="0" applyFont="1" applyFill="1" applyBorder="1" applyAlignment="1">
      <alignment horizontal="right" vertical="top"/>
    </xf>
    <xf numFmtId="169" fontId="8" fillId="4" borderId="1" xfId="0" applyNumberFormat="1" applyFont="1" applyFill="1" applyBorder="1" applyAlignment="1">
      <alignment horizontal="right" vertical="top"/>
    </xf>
    <xf numFmtId="3" fontId="6" fillId="0" borderId="1" xfId="8" applyNumberFormat="1" applyFont="1" applyBorder="1" applyAlignment="1">
      <alignment horizontal="right" vertical="top"/>
    </xf>
    <xf numFmtId="169" fontId="6" fillId="0" borderId="1" xfId="0" applyNumberFormat="1" applyFont="1" applyBorder="1" applyAlignment="1">
      <alignment horizontal="right" vertical="top"/>
    </xf>
    <xf numFmtId="3" fontId="4" fillId="0" borderId="1" xfId="10" applyNumberFormat="1" applyFont="1" applyBorder="1" applyAlignment="1">
      <alignment horizontal="right" vertical="top"/>
    </xf>
    <xf numFmtId="169" fontId="8" fillId="0" borderId="1" xfId="0" applyNumberFormat="1" applyFont="1" applyFill="1" applyBorder="1" applyAlignment="1">
      <alignment horizontal="right" vertical="top"/>
    </xf>
    <xf numFmtId="4" fontId="6" fillId="0" borderId="1" xfId="12" applyNumberFormat="1" applyFont="1" applyBorder="1" applyAlignment="1">
      <alignment horizontal="right" vertical="top" wrapText="1"/>
    </xf>
    <xf numFmtId="1" fontId="6" fillId="0" borderId="1" xfId="7" applyNumberFormat="1" applyFont="1" applyBorder="1" applyAlignment="1">
      <alignment horizontal="right" vertical="top"/>
    </xf>
    <xf numFmtId="164" fontId="6" fillId="0" borderId="1" xfId="7" applyNumberFormat="1" applyFont="1" applyBorder="1" applyAlignment="1">
      <alignment horizontal="right" vertical="top"/>
    </xf>
    <xf numFmtId="43" fontId="6" fillId="0" borderId="1" xfId="8" applyFont="1" applyBorder="1" applyAlignment="1">
      <alignment horizontal="right" vertical="top"/>
    </xf>
    <xf numFmtId="2" fontId="8" fillId="0" borderId="1" xfId="0" applyNumberFormat="1" applyFont="1" applyFill="1" applyBorder="1" applyAlignment="1">
      <alignment horizontal="right" vertical="top"/>
    </xf>
    <xf numFmtId="0" fontId="16" fillId="0" borderId="1" xfId="0" applyFont="1" applyFill="1" applyBorder="1" applyAlignment="1">
      <alignment horizontal="right" vertical="top" wrapText="1"/>
    </xf>
    <xf numFmtId="2" fontId="16" fillId="2" borderId="1" xfId="2" applyNumberFormat="1" applyFont="1" applyFill="1" applyBorder="1" applyAlignment="1">
      <alignment horizontal="right" vertical="top"/>
    </xf>
    <xf numFmtId="0" fontId="20" fillId="0" borderId="1" xfId="0" applyFont="1" applyFill="1" applyBorder="1" applyAlignment="1">
      <alignment horizontal="right" vertical="top" wrapText="1"/>
    </xf>
    <xf numFmtId="1" fontId="20" fillId="0" borderId="1" xfId="0" applyNumberFormat="1" applyFont="1" applyFill="1" applyBorder="1" applyAlignment="1">
      <alignment horizontal="right" vertical="top" wrapText="1"/>
    </xf>
    <xf numFmtId="0" fontId="4" fillId="2" borderId="1" xfId="2" applyFont="1" applyFill="1" applyBorder="1" applyAlignment="1">
      <alignment horizontal="left" vertical="top"/>
    </xf>
    <xf numFmtId="0" fontId="4" fillId="0" borderId="1" xfId="2" applyFont="1" applyFill="1" applyBorder="1" applyAlignment="1">
      <alignment horizontal="left" vertical="top"/>
    </xf>
    <xf numFmtId="0" fontId="4" fillId="2" borderId="1" xfId="2" applyFont="1" applyFill="1" applyBorder="1" applyAlignment="1">
      <alignment horizontal="left" vertical="top" shrinkToFit="1"/>
    </xf>
    <xf numFmtId="0" fontId="1" fillId="2" borderId="1" xfId="2" applyFont="1" applyFill="1" applyBorder="1" applyAlignment="1">
      <alignment horizontal="left" vertical="top" shrinkToFit="1"/>
    </xf>
    <xf numFmtId="0" fontId="4" fillId="0" borderId="1" xfId="0" applyNumberFormat="1" applyFont="1" applyFill="1" applyBorder="1" applyAlignment="1" applyProtection="1">
      <alignment horizontal="left" vertical="top"/>
      <protection locked="0"/>
    </xf>
    <xf numFmtId="2" fontId="4" fillId="0" borderId="1" xfId="0" applyNumberFormat="1" applyFont="1" applyFill="1" applyBorder="1" applyAlignment="1" applyProtection="1">
      <alignment horizontal="left" vertical="top"/>
      <protection locked="0"/>
    </xf>
    <xf numFmtId="0" fontId="14" fillId="0" borderId="1" xfId="0" applyFont="1" applyFill="1" applyBorder="1" applyAlignment="1">
      <alignment horizontal="left" vertical="top"/>
    </xf>
    <xf numFmtId="0" fontId="0" fillId="0" borderId="1" xfId="0" applyFont="1" applyFill="1" applyBorder="1" applyAlignment="1">
      <alignment horizontal="left" vertical="top"/>
    </xf>
    <xf numFmtId="0" fontId="0" fillId="0" borderId="0" xfId="0" applyFill="1" applyAlignment="1">
      <alignment horizontal="left" vertical="top"/>
    </xf>
    <xf numFmtId="0" fontId="14" fillId="0" borderId="1" xfId="0" applyFont="1" applyBorder="1" applyAlignment="1">
      <alignment horizontal="left" vertical="top"/>
    </xf>
    <xf numFmtId="0" fontId="13" fillId="0" borderId="0" xfId="0" applyFont="1" applyAlignment="1">
      <alignment horizontal="left" vertical="top"/>
    </xf>
    <xf numFmtId="0" fontId="8" fillId="4" borderId="1" xfId="0" applyFont="1" applyFill="1" applyBorder="1" applyAlignment="1">
      <alignment horizontal="left" vertical="top"/>
    </xf>
    <xf numFmtId="0" fontId="6" fillId="0" borderId="1" xfId="0" applyFont="1" applyBorder="1" applyAlignment="1">
      <alignment horizontal="left" vertical="top"/>
    </xf>
    <xf numFmtId="0" fontId="4" fillId="0" borderId="1" xfId="0" applyFont="1" applyBorder="1" applyAlignment="1">
      <alignment horizontal="left" vertical="top"/>
    </xf>
    <xf numFmtId="0" fontId="8" fillId="0" borderId="1" xfId="0" applyFont="1" applyFill="1" applyBorder="1" applyAlignment="1">
      <alignment horizontal="left" vertical="top"/>
    </xf>
    <xf numFmtId="2" fontId="6" fillId="0" borderId="1" xfId="0" applyNumberFormat="1" applyFont="1" applyBorder="1" applyAlignment="1">
      <alignment horizontal="left" vertical="top" wrapText="1"/>
    </xf>
    <xf numFmtId="2" fontId="6" fillId="4" borderId="1" xfId="0" applyNumberFormat="1" applyFont="1" applyFill="1" applyBorder="1" applyAlignment="1">
      <alignment horizontal="left" vertical="top"/>
    </xf>
    <xf numFmtId="2" fontId="6" fillId="0" borderId="1" xfId="0" applyNumberFormat="1" applyFont="1" applyBorder="1" applyAlignment="1">
      <alignment horizontal="left" vertical="top"/>
    </xf>
    <xf numFmtId="0" fontId="12" fillId="0" borderId="1" xfId="0" applyFont="1" applyBorder="1" applyAlignment="1">
      <alignment horizontal="left" vertical="top"/>
    </xf>
    <xf numFmtId="0" fontId="12" fillId="0" borderId="0" xfId="0" applyFont="1" applyAlignment="1">
      <alignment horizontal="left" vertical="top"/>
    </xf>
    <xf numFmtId="0" fontId="22" fillId="0" borderId="1" xfId="0" applyFont="1" applyBorder="1" applyAlignment="1">
      <alignment horizontal="left" vertical="top"/>
    </xf>
    <xf numFmtId="2" fontId="10" fillId="0" borderId="1" xfId="0" applyNumberFormat="1" applyFont="1" applyFill="1" applyBorder="1" applyAlignment="1" applyProtection="1">
      <alignment horizontal="right" vertical="top"/>
      <protection locked="0"/>
    </xf>
    <xf numFmtId="164" fontId="12" fillId="0" borderId="1" xfId="0" applyNumberFormat="1" applyFont="1" applyBorder="1" applyAlignment="1">
      <alignment horizontal="right" vertical="top"/>
    </xf>
    <xf numFmtId="2" fontId="4" fillId="2" borderId="5" xfId="2" applyNumberFormat="1" applyFont="1" applyFill="1" applyBorder="1" applyAlignment="1">
      <alignment horizontal="right" vertical="top" wrapText="1"/>
    </xf>
    <xf numFmtId="0" fontId="4" fillId="2" borderId="1" xfId="0" applyNumberFormat="1" applyFont="1" applyFill="1" applyBorder="1" applyAlignment="1" applyProtection="1">
      <alignment horizontal="right" vertical="top" wrapText="1"/>
      <protection locked="0"/>
    </xf>
    <xf numFmtId="2" fontId="4" fillId="2" borderId="14" xfId="2" applyNumberFormat="1" applyFont="1" applyFill="1" applyBorder="1" applyAlignment="1">
      <alignment horizontal="right" vertical="top" wrapText="1"/>
    </xf>
    <xf numFmtId="0" fontId="10" fillId="2" borderId="1" xfId="1" applyFont="1" applyFill="1" applyBorder="1" applyAlignment="1">
      <alignment horizontal="center" vertical="top" wrapText="1"/>
    </xf>
    <xf numFmtId="0" fontId="10" fillId="2" borderId="1" xfId="2" applyFont="1" applyFill="1" applyBorder="1" applyAlignment="1">
      <alignment horizontal="center" vertical="top" wrapText="1"/>
    </xf>
    <xf numFmtId="2" fontId="22" fillId="0" borderId="1" xfId="0" applyNumberFormat="1" applyFont="1" applyBorder="1" applyAlignment="1">
      <alignment horizontal="left" vertical="top"/>
    </xf>
    <xf numFmtId="165" fontId="4" fillId="0" borderId="1" xfId="0" applyNumberFormat="1" applyFont="1" applyFill="1" applyBorder="1" applyAlignment="1" applyProtection="1">
      <alignment horizontal="right" vertical="top"/>
      <protection locked="0"/>
    </xf>
    <xf numFmtId="167" fontId="4" fillId="0" borderId="1" xfId="0" applyNumberFormat="1" applyFont="1" applyFill="1" applyBorder="1" applyAlignment="1" applyProtection="1">
      <alignment horizontal="right" vertical="top"/>
      <protection locked="0"/>
    </xf>
    <xf numFmtId="167" fontId="4" fillId="0" borderId="1" xfId="0" applyNumberFormat="1" applyFont="1" applyFill="1" applyBorder="1" applyAlignment="1" applyProtection="1">
      <alignment horizontal="right" vertical="top" wrapText="1"/>
      <protection locked="0"/>
    </xf>
    <xf numFmtId="43" fontId="8" fillId="4" borderId="1" xfId="7" applyNumberFormat="1" applyFont="1" applyFill="1" applyBorder="1" applyAlignment="1">
      <alignment horizontal="right" vertical="top"/>
    </xf>
    <xf numFmtId="43" fontId="6" fillId="0" borderId="1" xfId="7" applyNumberFormat="1" applyFont="1" applyBorder="1" applyAlignment="1">
      <alignment horizontal="right" vertical="top"/>
    </xf>
    <xf numFmtId="43" fontId="4" fillId="0" borderId="1" xfId="10" applyFont="1" applyBorder="1" applyAlignment="1">
      <alignment horizontal="right" vertical="top"/>
    </xf>
    <xf numFmtId="43" fontId="8" fillId="0" borderId="1" xfId="8" applyFont="1" applyFill="1" applyBorder="1" applyAlignment="1">
      <alignment horizontal="right" vertical="top"/>
    </xf>
    <xf numFmtId="43" fontId="6" fillId="0" borderId="1" xfId="8" applyFont="1" applyBorder="1" applyAlignment="1">
      <alignment horizontal="right" vertical="top" wrapText="1"/>
    </xf>
    <xf numFmtId="2" fontId="16" fillId="0" borderId="1" xfId="0" applyNumberFormat="1" applyFont="1" applyFill="1" applyBorder="1" applyAlignment="1">
      <alignment horizontal="right" vertical="top" wrapText="1"/>
    </xf>
    <xf numFmtId="0" fontId="21" fillId="0" borderId="11" xfId="0" applyFont="1" applyBorder="1" applyAlignment="1">
      <alignment horizontal="left" vertical="top"/>
    </xf>
    <xf numFmtId="0" fontId="21" fillId="0" borderId="12" xfId="0" applyFont="1" applyBorder="1" applyAlignment="1">
      <alignment horizontal="left" vertical="top"/>
    </xf>
    <xf numFmtId="0" fontId="21" fillId="0" borderId="13" xfId="0" applyFont="1" applyBorder="1" applyAlignment="1">
      <alignment horizontal="left" vertical="top"/>
    </xf>
    <xf numFmtId="0" fontId="21" fillId="0" borderId="0" xfId="0" applyFont="1" applyAlignment="1">
      <alignment horizontal="center" vertical="top"/>
    </xf>
    <xf numFmtId="0" fontId="24" fillId="0" borderId="0" xfId="0" applyFont="1" applyAlignment="1">
      <alignment horizontal="left" vertical="top"/>
    </xf>
    <xf numFmtId="0" fontId="4" fillId="3" borderId="5" xfId="0" applyFont="1" applyFill="1" applyBorder="1" applyAlignment="1">
      <alignment horizontal="center" vertical="top"/>
    </xf>
    <xf numFmtId="0" fontId="4" fillId="3" borderId="3" xfId="0" applyFont="1" applyFill="1" applyBorder="1" applyAlignment="1">
      <alignment horizontal="center" vertical="top"/>
    </xf>
    <xf numFmtId="0" fontId="4" fillId="3" borderId="6" xfId="0" applyFont="1" applyFill="1" applyBorder="1" applyAlignment="1">
      <alignment horizontal="center" vertical="top"/>
    </xf>
    <xf numFmtId="0" fontId="8" fillId="0" borderId="11" xfId="0" applyFont="1" applyFill="1" applyBorder="1" applyAlignment="1">
      <alignment horizontal="left" vertical="top"/>
    </xf>
    <xf numFmtId="0" fontId="8" fillId="0" borderId="12" xfId="0" applyFont="1" applyFill="1" applyBorder="1" applyAlignment="1">
      <alignment horizontal="left" vertical="top"/>
    </xf>
    <xf numFmtId="0" fontId="8" fillId="0" borderId="13" xfId="0" applyFont="1" applyFill="1" applyBorder="1" applyAlignment="1">
      <alignment horizontal="left" vertical="top"/>
    </xf>
    <xf numFmtId="164" fontId="6" fillId="0" borderId="5" xfId="0" applyNumberFormat="1" applyFont="1" applyBorder="1" applyAlignment="1">
      <alignment horizontal="center" vertical="top"/>
    </xf>
    <xf numFmtId="164" fontId="6" fillId="0" borderId="6" xfId="0" applyNumberFormat="1" applyFont="1" applyBorder="1" applyAlignment="1">
      <alignment horizontal="center" vertical="top"/>
    </xf>
    <xf numFmtId="0" fontId="4" fillId="0" borderId="5" xfId="0" applyNumberFormat="1" applyFont="1" applyFill="1" applyBorder="1" applyAlignment="1" applyProtection="1">
      <alignment horizontal="center" vertical="top"/>
      <protection locked="0"/>
    </xf>
    <xf numFmtId="0" fontId="4" fillId="0" borderId="3" xfId="0" applyNumberFormat="1" applyFont="1" applyFill="1" applyBorder="1" applyAlignment="1" applyProtection="1">
      <alignment horizontal="center" vertical="top"/>
      <protection locked="0"/>
    </xf>
    <xf numFmtId="0" fontId="4" fillId="0" borderId="6" xfId="0" applyNumberFormat="1" applyFont="1" applyFill="1" applyBorder="1" applyAlignment="1" applyProtection="1">
      <alignment horizontal="center" vertical="top"/>
      <protection locked="0"/>
    </xf>
    <xf numFmtId="2" fontId="4" fillId="2" borderId="5" xfId="2" applyNumberFormat="1" applyFont="1" applyFill="1" applyBorder="1" applyAlignment="1">
      <alignment horizontal="right" vertical="top" wrapText="1"/>
    </xf>
    <xf numFmtId="2" fontId="4" fillId="2" borderId="3" xfId="2" applyNumberFormat="1" applyFont="1" applyFill="1" applyBorder="1" applyAlignment="1">
      <alignment horizontal="right" vertical="top" wrapText="1"/>
    </xf>
    <xf numFmtId="2" fontId="4" fillId="2" borderId="6" xfId="2" applyNumberFormat="1" applyFont="1" applyFill="1" applyBorder="1" applyAlignment="1">
      <alignment horizontal="right" vertical="top" wrapText="1"/>
    </xf>
    <xf numFmtId="0" fontId="23" fillId="4" borderId="1" xfId="0" applyFont="1" applyFill="1" applyBorder="1" applyAlignment="1">
      <alignment horizontal="left"/>
    </xf>
    <xf numFmtId="0" fontId="16" fillId="2" borderId="7" xfId="2" applyFont="1" applyFill="1" applyBorder="1" applyAlignment="1">
      <alignment horizontal="left" wrapText="1"/>
    </xf>
    <xf numFmtId="0" fontId="16" fillId="2" borderId="8" xfId="2" applyFont="1" applyFill="1" applyBorder="1" applyAlignment="1">
      <alignment horizontal="left" wrapText="1"/>
    </xf>
    <xf numFmtId="0" fontId="16" fillId="2" borderId="9" xfId="2" applyFont="1" applyFill="1" applyBorder="1" applyAlignment="1">
      <alignment horizontal="left" wrapText="1"/>
    </xf>
    <xf numFmtId="2" fontId="4" fillId="2" borderId="5" xfId="2" applyNumberFormat="1" applyFont="1" applyFill="1" applyBorder="1" applyAlignment="1">
      <alignment horizontal="center" vertical="top" wrapText="1"/>
    </xf>
    <xf numFmtId="2" fontId="4" fillId="2" borderId="6" xfId="2" applyNumberFormat="1" applyFont="1" applyFill="1" applyBorder="1" applyAlignment="1">
      <alignment horizontal="center" vertical="top" wrapText="1"/>
    </xf>
    <xf numFmtId="164" fontId="10" fillId="0" borderId="5" xfId="0" applyNumberFormat="1" applyFont="1" applyFill="1" applyBorder="1" applyAlignment="1" applyProtection="1">
      <alignment horizontal="center" vertical="top"/>
      <protection locked="0"/>
    </xf>
    <xf numFmtId="164" fontId="10" fillId="0" borderId="3" xfId="0" applyNumberFormat="1" applyFont="1" applyFill="1" applyBorder="1" applyAlignment="1" applyProtection="1">
      <alignment horizontal="center" vertical="top"/>
      <protection locked="0"/>
    </xf>
    <xf numFmtId="164" fontId="10" fillId="0" borderId="6" xfId="0" applyNumberFormat="1" applyFont="1" applyFill="1" applyBorder="1" applyAlignment="1" applyProtection="1">
      <alignment horizontal="center" vertical="top"/>
      <protection locked="0"/>
    </xf>
    <xf numFmtId="0" fontId="26" fillId="0" borderId="4" xfId="0" applyFont="1" applyBorder="1" applyAlignment="1">
      <alignment horizontal="left" vertical="top" wrapText="1"/>
    </xf>
    <xf numFmtId="0" fontId="26" fillId="0" borderId="10" xfId="0" applyFont="1" applyBorder="1" applyAlignment="1">
      <alignment horizontal="left" vertical="top" wrapText="1"/>
    </xf>
    <xf numFmtId="0" fontId="10" fillId="2" borderId="1" xfId="2" applyFont="1" applyFill="1" applyBorder="1" applyAlignment="1">
      <alignment horizontal="left"/>
    </xf>
    <xf numFmtId="0" fontId="26"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center" vertical="top"/>
    </xf>
    <xf numFmtId="0" fontId="26" fillId="0" borderId="0" xfId="0" applyFont="1" applyAlignment="1">
      <alignment horizontal="center" vertical="top"/>
    </xf>
    <xf numFmtId="0" fontId="27" fillId="0" borderId="0" xfId="0" applyFont="1" applyAlignment="1">
      <alignment horizontal="left" vertical="top" wrapText="1"/>
    </xf>
    <xf numFmtId="0" fontId="22" fillId="0" borderId="11" xfId="0" applyFont="1" applyBorder="1" applyAlignment="1">
      <alignment horizontal="center" vertical="top"/>
    </xf>
    <xf numFmtId="0" fontId="22" fillId="0" borderId="13" xfId="0" applyFont="1" applyBorder="1" applyAlignment="1">
      <alignment horizontal="center" vertical="top"/>
    </xf>
    <xf numFmtId="2" fontId="4" fillId="5" borderId="1" xfId="2" applyNumberFormat="1" applyFont="1" applyFill="1" applyBorder="1" applyAlignment="1">
      <alignment horizontal="right" vertical="top"/>
    </xf>
    <xf numFmtId="2" fontId="4" fillId="5" borderId="1" xfId="2" applyNumberFormat="1" applyFont="1" applyFill="1" applyBorder="1" applyAlignment="1">
      <alignment horizontal="right" vertical="top" shrinkToFit="1"/>
    </xf>
    <xf numFmtId="2" fontId="4" fillId="5" borderId="1" xfId="2" applyNumberFormat="1" applyFont="1" applyFill="1" applyBorder="1" applyAlignment="1">
      <alignment horizontal="right" vertical="top" wrapText="1" shrinkToFit="1"/>
    </xf>
    <xf numFmtId="2" fontId="4" fillId="5" borderId="1" xfId="2" applyNumberFormat="1" applyFont="1" applyFill="1" applyBorder="1" applyAlignment="1">
      <alignment horizontal="right" vertical="top" wrapText="1"/>
    </xf>
    <xf numFmtId="0" fontId="4" fillId="5" borderId="2" xfId="2" applyFont="1" applyFill="1" applyBorder="1" applyAlignment="1">
      <alignment horizontal="right" vertical="top" wrapText="1"/>
    </xf>
    <xf numFmtId="2" fontId="4" fillId="5" borderId="1" xfId="0" applyNumberFormat="1" applyFont="1" applyFill="1" applyBorder="1" applyAlignment="1" applyProtection="1">
      <alignment horizontal="right" vertical="top"/>
      <protection locked="0"/>
    </xf>
    <xf numFmtId="165" fontId="4" fillId="5" borderId="1" xfId="0" applyNumberFormat="1" applyFont="1" applyFill="1" applyBorder="1" applyAlignment="1" applyProtection="1">
      <alignment horizontal="right" vertical="top"/>
      <protection locked="0"/>
    </xf>
    <xf numFmtId="2" fontId="4" fillId="5" borderId="1" xfId="0" applyNumberFormat="1" applyFont="1" applyFill="1" applyBorder="1" applyAlignment="1" applyProtection="1">
      <alignment horizontal="right" vertical="top" wrapText="1"/>
      <protection locked="0"/>
    </xf>
    <xf numFmtId="167" fontId="4" fillId="5" borderId="1" xfId="0" applyNumberFormat="1" applyFont="1" applyFill="1" applyBorder="1" applyAlignment="1" applyProtection="1">
      <alignment horizontal="right" vertical="top"/>
      <protection locked="0"/>
    </xf>
    <xf numFmtId="0" fontId="4" fillId="5" borderId="1" xfId="0" quotePrefix="1" applyFont="1" applyFill="1" applyBorder="1" applyAlignment="1">
      <alignment horizontal="right" vertical="top"/>
    </xf>
    <xf numFmtId="0" fontId="4" fillId="5" borderId="1" xfId="0" applyNumberFormat="1" applyFont="1" applyFill="1" applyBorder="1" applyAlignment="1" applyProtection="1">
      <alignment horizontal="right" vertical="top"/>
      <protection locked="0"/>
    </xf>
    <xf numFmtId="167" fontId="4" fillId="5" borderId="1" xfId="0" applyNumberFormat="1" applyFont="1" applyFill="1" applyBorder="1" applyAlignment="1" applyProtection="1">
      <alignment horizontal="right" vertical="top" wrapText="1"/>
      <protection locked="0"/>
    </xf>
    <xf numFmtId="43" fontId="6" fillId="5" borderId="1" xfId="8" applyFont="1" applyFill="1" applyBorder="1" applyAlignment="1">
      <alignment horizontal="right" vertical="top"/>
    </xf>
    <xf numFmtId="43" fontId="4" fillId="5" borderId="1" xfId="10" applyFont="1" applyFill="1" applyBorder="1" applyAlignment="1">
      <alignment horizontal="right" vertical="top"/>
    </xf>
    <xf numFmtId="4" fontId="6" fillId="5" borderId="1" xfId="12" applyNumberFormat="1" applyFont="1" applyFill="1" applyBorder="1" applyAlignment="1">
      <alignment horizontal="right" vertical="top" wrapText="1"/>
    </xf>
    <xf numFmtId="2" fontId="11" fillId="5" borderId="1" xfId="7" applyNumberFormat="1" applyFont="1" applyFill="1" applyBorder="1" applyAlignment="1">
      <alignment horizontal="right" vertical="top"/>
    </xf>
    <xf numFmtId="2" fontId="6" fillId="5" borderId="1" xfId="9" applyNumberFormat="1" applyFont="1" applyFill="1" applyBorder="1" applyAlignment="1">
      <alignment horizontal="right" vertical="top" wrapText="1"/>
    </xf>
    <xf numFmtId="0" fontId="6" fillId="5" borderId="1" xfId="9" applyFont="1" applyFill="1" applyBorder="1" applyAlignment="1">
      <alignment horizontal="right" vertical="top" wrapText="1"/>
    </xf>
    <xf numFmtId="43" fontId="6" fillId="5" borderId="1" xfId="8" applyFont="1" applyFill="1" applyBorder="1" applyAlignment="1">
      <alignment horizontal="right" vertical="top" wrapText="1"/>
    </xf>
    <xf numFmtId="2" fontId="6" fillId="5" borderId="1" xfId="0" applyNumberFormat="1" applyFont="1" applyFill="1" applyBorder="1" applyAlignment="1">
      <alignment horizontal="right" vertical="top"/>
    </xf>
    <xf numFmtId="2" fontId="20" fillId="5" borderId="1" xfId="0" applyNumberFormat="1" applyFont="1" applyFill="1" applyBorder="1" applyAlignment="1">
      <alignment horizontal="right" vertical="top" wrapText="1"/>
    </xf>
    <xf numFmtId="0" fontId="28" fillId="0" borderId="0" xfId="0" applyFont="1" applyAlignment="1">
      <alignment horizontal="center" vertical="top" wrapText="1"/>
    </xf>
  </cellXfs>
  <cellStyles count="14">
    <cellStyle name="Comma 10 2" xfId="10"/>
    <cellStyle name="Comma 11" xfId="12"/>
    <cellStyle name="Comma 83" xfId="13"/>
    <cellStyle name="Comma 84" xfId="8"/>
    <cellStyle name="Currency 13" xfId="7"/>
    <cellStyle name="Normal" xfId="0" builtinId="0"/>
    <cellStyle name="Normal 1" xfId="2"/>
    <cellStyle name="Normal 13" xfId="4"/>
    <cellStyle name="Normal 14 3" xfId="9"/>
    <cellStyle name="Normal 2" xfId="1"/>
    <cellStyle name="Normal 2 10" xfId="11"/>
    <cellStyle name="Normal 2 2" xfId="3"/>
    <cellStyle name="Normal_BOQ-VoIII.-15.05.09" xfId="6"/>
    <cellStyle name="Style 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7</xdr:col>
      <xdr:colOff>9525</xdr:colOff>
      <xdr:row>233</xdr:row>
      <xdr:rowOff>0</xdr:rowOff>
    </xdr:from>
    <xdr:to>
      <xdr:col>7</xdr:col>
      <xdr:colOff>85725</xdr:colOff>
      <xdr:row>233</xdr:row>
      <xdr:rowOff>161925</xdr:rowOff>
    </xdr:to>
    <xdr:sp macro="" textlink="">
      <xdr:nvSpPr>
        <xdr:cNvPr id="2" name="Text Box 1">
          <a:extLst>
            <a:ext uri="{FF2B5EF4-FFF2-40B4-BE49-F238E27FC236}">
              <a16:creationId xmlns:a16="http://schemas.microsoft.com/office/drawing/2014/main" id="{84DE8249-0EB0-44E0-851B-28A1E453C136}"/>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3" name="Text Box 2">
          <a:extLst>
            <a:ext uri="{FF2B5EF4-FFF2-40B4-BE49-F238E27FC236}">
              <a16:creationId xmlns:a16="http://schemas.microsoft.com/office/drawing/2014/main" id="{0689E60E-5ECD-4818-BF7E-C9F901860E2E}"/>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4" name="Text Box 3">
          <a:extLst>
            <a:ext uri="{FF2B5EF4-FFF2-40B4-BE49-F238E27FC236}">
              <a16:creationId xmlns:a16="http://schemas.microsoft.com/office/drawing/2014/main" id="{F35CF9A3-5C1A-4811-BCB2-4D7C3ACA3777}"/>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5" name="Text Box 4">
          <a:extLst>
            <a:ext uri="{FF2B5EF4-FFF2-40B4-BE49-F238E27FC236}">
              <a16:creationId xmlns:a16="http://schemas.microsoft.com/office/drawing/2014/main" id="{03CE1B72-3A5A-4042-B77A-F85403360368}"/>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6" name="Text Box 5">
          <a:extLst>
            <a:ext uri="{FF2B5EF4-FFF2-40B4-BE49-F238E27FC236}">
              <a16:creationId xmlns:a16="http://schemas.microsoft.com/office/drawing/2014/main" id="{75471F52-3B14-4F17-9A25-FAA4D6E62688}"/>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7" name="Text Box 6">
          <a:extLst>
            <a:ext uri="{FF2B5EF4-FFF2-40B4-BE49-F238E27FC236}">
              <a16:creationId xmlns:a16="http://schemas.microsoft.com/office/drawing/2014/main" id="{CF7D6AAA-0A43-4EA2-B8CE-4B659F06C049}"/>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8" name="Text Box 7">
          <a:extLst>
            <a:ext uri="{FF2B5EF4-FFF2-40B4-BE49-F238E27FC236}">
              <a16:creationId xmlns:a16="http://schemas.microsoft.com/office/drawing/2014/main" id="{7FA2B917-D3F2-4679-AF30-82C67E65B4FE}"/>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9" name="Text Box 8">
          <a:extLst>
            <a:ext uri="{FF2B5EF4-FFF2-40B4-BE49-F238E27FC236}">
              <a16:creationId xmlns:a16="http://schemas.microsoft.com/office/drawing/2014/main" id="{62F6E511-BDC0-4FA0-853B-778AF663C04F}"/>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10" name="Text Box 9">
          <a:extLst>
            <a:ext uri="{FF2B5EF4-FFF2-40B4-BE49-F238E27FC236}">
              <a16:creationId xmlns:a16="http://schemas.microsoft.com/office/drawing/2014/main" id="{E20D47C3-F08D-45E2-98DF-13F79021399D}"/>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11" name="Text Box 10">
          <a:extLst>
            <a:ext uri="{FF2B5EF4-FFF2-40B4-BE49-F238E27FC236}">
              <a16:creationId xmlns:a16="http://schemas.microsoft.com/office/drawing/2014/main" id="{C6A88DE4-CB6F-464C-9DCF-1DCAAF35B01B}"/>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12" name="Text Box 11">
          <a:extLst>
            <a:ext uri="{FF2B5EF4-FFF2-40B4-BE49-F238E27FC236}">
              <a16:creationId xmlns:a16="http://schemas.microsoft.com/office/drawing/2014/main" id="{893BD458-01AF-4887-A129-8604C5A02513}"/>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13" name="Text Box 1">
          <a:extLst>
            <a:ext uri="{FF2B5EF4-FFF2-40B4-BE49-F238E27FC236}">
              <a16:creationId xmlns:a16="http://schemas.microsoft.com/office/drawing/2014/main" id="{D62E1345-EF7F-499D-8E0F-37D860BC6EE7}"/>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14" name="Text Box 2">
          <a:extLst>
            <a:ext uri="{FF2B5EF4-FFF2-40B4-BE49-F238E27FC236}">
              <a16:creationId xmlns:a16="http://schemas.microsoft.com/office/drawing/2014/main" id="{5328DD52-DC93-4FD6-A213-52E8DCD6A952}"/>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15" name="Text Box 3">
          <a:extLst>
            <a:ext uri="{FF2B5EF4-FFF2-40B4-BE49-F238E27FC236}">
              <a16:creationId xmlns:a16="http://schemas.microsoft.com/office/drawing/2014/main" id="{37B123F3-223F-4A48-95EB-F7DE9092C693}"/>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16" name="Text Box 4">
          <a:extLst>
            <a:ext uri="{FF2B5EF4-FFF2-40B4-BE49-F238E27FC236}">
              <a16:creationId xmlns:a16="http://schemas.microsoft.com/office/drawing/2014/main" id="{A4396DC4-8FBA-4C9F-92F2-1121C1E31A71}"/>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17" name="Text Box 5">
          <a:extLst>
            <a:ext uri="{FF2B5EF4-FFF2-40B4-BE49-F238E27FC236}">
              <a16:creationId xmlns:a16="http://schemas.microsoft.com/office/drawing/2014/main" id="{A6D480EB-234D-4D4C-9BAD-AF6658A07EF7}"/>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18" name="Text Box 6">
          <a:extLst>
            <a:ext uri="{FF2B5EF4-FFF2-40B4-BE49-F238E27FC236}">
              <a16:creationId xmlns:a16="http://schemas.microsoft.com/office/drawing/2014/main" id="{DB89990E-985B-41EE-ACCD-CD8DD13FAD14}"/>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19" name="Text Box 7">
          <a:extLst>
            <a:ext uri="{FF2B5EF4-FFF2-40B4-BE49-F238E27FC236}">
              <a16:creationId xmlns:a16="http://schemas.microsoft.com/office/drawing/2014/main" id="{FBAFA175-17A4-4974-8911-B289EE2CCE41}"/>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20" name="Text Box 8">
          <a:extLst>
            <a:ext uri="{FF2B5EF4-FFF2-40B4-BE49-F238E27FC236}">
              <a16:creationId xmlns:a16="http://schemas.microsoft.com/office/drawing/2014/main" id="{AF909DEA-63C0-452A-9231-40414633C5E0}"/>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21" name="Text Box 9">
          <a:extLst>
            <a:ext uri="{FF2B5EF4-FFF2-40B4-BE49-F238E27FC236}">
              <a16:creationId xmlns:a16="http://schemas.microsoft.com/office/drawing/2014/main" id="{AEF2E9A6-A183-4E83-A04A-080BD8543BE3}"/>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22" name="Text Box 10">
          <a:extLst>
            <a:ext uri="{FF2B5EF4-FFF2-40B4-BE49-F238E27FC236}">
              <a16:creationId xmlns:a16="http://schemas.microsoft.com/office/drawing/2014/main" id="{C86B1218-9706-4F42-A881-87912DF385F2}"/>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23" name="Text Box 11">
          <a:extLst>
            <a:ext uri="{FF2B5EF4-FFF2-40B4-BE49-F238E27FC236}">
              <a16:creationId xmlns:a16="http://schemas.microsoft.com/office/drawing/2014/main" id="{57FCF700-3422-4372-8753-1A1A7896C023}"/>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24" name="Text Box 1">
          <a:extLst>
            <a:ext uri="{FF2B5EF4-FFF2-40B4-BE49-F238E27FC236}">
              <a16:creationId xmlns:a16="http://schemas.microsoft.com/office/drawing/2014/main" id="{4F197FB7-9BD8-4103-B408-AED192EEA69F}"/>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25" name="Text Box 2">
          <a:extLst>
            <a:ext uri="{FF2B5EF4-FFF2-40B4-BE49-F238E27FC236}">
              <a16:creationId xmlns:a16="http://schemas.microsoft.com/office/drawing/2014/main" id="{4C25CA3B-2965-4DE6-B15F-5AB63F7E0EE7}"/>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26" name="Text Box 3">
          <a:extLst>
            <a:ext uri="{FF2B5EF4-FFF2-40B4-BE49-F238E27FC236}">
              <a16:creationId xmlns:a16="http://schemas.microsoft.com/office/drawing/2014/main" id="{5719A351-061D-448B-B227-28AC596B5C9B}"/>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27" name="Text Box 4">
          <a:extLst>
            <a:ext uri="{FF2B5EF4-FFF2-40B4-BE49-F238E27FC236}">
              <a16:creationId xmlns:a16="http://schemas.microsoft.com/office/drawing/2014/main" id="{B9F5F97C-F13E-49ED-BAF2-B947D7A0201D}"/>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28" name="Text Box 5">
          <a:extLst>
            <a:ext uri="{FF2B5EF4-FFF2-40B4-BE49-F238E27FC236}">
              <a16:creationId xmlns:a16="http://schemas.microsoft.com/office/drawing/2014/main" id="{40A818B9-2A64-4702-A7D8-5F50090A2D1E}"/>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29" name="Text Box 6">
          <a:extLst>
            <a:ext uri="{FF2B5EF4-FFF2-40B4-BE49-F238E27FC236}">
              <a16:creationId xmlns:a16="http://schemas.microsoft.com/office/drawing/2014/main" id="{CDCC4E37-0AB5-4A55-A1FD-4078C916C970}"/>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30" name="Text Box 7">
          <a:extLst>
            <a:ext uri="{FF2B5EF4-FFF2-40B4-BE49-F238E27FC236}">
              <a16:creationId xmlns:a16="http://schemas.microsoft.com/office/drawing/2014/main" id="{BD20FA61-5653-40A7-8180-30AB559CFA86}"/>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31" name="Text Box 8">
          <a:extLst>
            <a:ext uri="{FF2B5EF4-FFF2-40B4-BE49-F238E27FC236}">
              <a16:creationId xmlns:a16="http://schemas.microsoft.com/office/drawing/2014/main" id="{21F44543-770D-4B7F-A2C2-594EC9CC414F}"/>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32" name="Text Box 9">
          <a:extLst>
            <a:ext uri="{FF2B5EF4-FFF2-40B4-BE49-F238E27FC236}">
              <a16:creationId xmlns:a16="http://schemas.microsoft.com/office/drawing/2014/main" id="{C0949FD3-3985-412C-A58C-79977F9D430D}"/>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33" name="Text Box 10">
          <a:extLst>
            <a:ext uri="{FF2B5EF4-FFF2-40B4-BE49-F238E27FC236}">
              <a16:creationId xmlns:a16="http://schemas.microsoft.com/office/drawing/2014/main" id="{90291041-914F-4DA1-B8D1-3E5562F04C92}"/>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34" name="Text Box 11">
          <a:extLst>
            <a:ext uri="{FF2B5EF4-FFF2-40B4-BE49-F238E27FC236}">
              <a16:creationId xmlns:a16="http://schemas.microsoft.com/office/drawing/2014/main" id="{705DC1DE-2F72-475D-A06E-A095D1A0B678}"/>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35" name="Text Box 1">
          <a:extLst>
            <a:ext uri="{FF2B5EF4-FFF2-40B4-BE49-F238E27FC236}">
              <a16:creationId xmlns:a16="http://schemas.microsoft.com/office/drawing/2014/main" id="{1150D067-ECB1-4820-8CE8-FA8E12A72B44}"/>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36" name="Text Box 2">
          <a:extLst>
            <a:ext uri="{FF2B5EF4-FFF2-40B4-BE49-F238E27FC236}">
              <a16:creationId xmlns:a16="http://schemas.microsoft.com/office/drawing/2014/main" id="{D19C9D75-9149-483D-AAAC-3024533B5014}"/>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37" name="Text Box 3">
          <a:extLst>
            <a:ext uri="{FF2B5EF4-FFF2-40B4-BE49-F238E27FC236}">
              <a16:creationId xmlns:a16="http://schemas.microsoft.com/office/drawing/2014/main" id="{583FE920-26D0-45A6-A752-CC7E6E21C579}"/>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38" name="Text Box 4">
          <a:extLst>
            <a:ext uri="{FF2B5EF4-FFF2-40B4-BE49-F238E27FC236}">
              <a16:creationId xmlns:a16="http://schemas.microsoft.com/office/drawing/2014/main" id="{01421165-3ADF-4FF2-9B0C-E7C2D59B7040}"/>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39" name="Text Box 5">
          <a:extLst>
            <a:ext uri="{FF2B5EF4-FFF2-40B4-BE49-F238E27FC236}">
              <a16:creationId xmlns:a16="http://schemas.microsoft.com/office/drawing/2014/main" id="{74094053-514D-4306-AE75-478734347906}"/>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40" name="Text Box 6">
          <a:extLst>
            <a:ext uri="{FF2B5EF4-FFF2-40B4-BE49-F238E27FC236}">
              <a16:creationId xmlns:a16="http://schemas.microsoft.com/office/drawing/2014/main" id="{D5488A5F-72E1-437C-AA10-AFDCAC7346CD}"/>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41" name="Text Box 7">
          <a:extLst>
            <a:ext uri="{FF2B5EF4-FFF2-40B4-BE49-F238E27FC236}">
              <a16:creationId xmlns:a16="http://schemas.microsoft.com/office/drawing/2014/main" id="{2C8F8E38-9991-41BF-80B5-84A5AFC91EEE}"/>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42" name="Text Box 8">
          <a:extLst>
            <a:ext uri="{FF2B5EF4-FFF2-40B4-BE49-F238E27FC236}">
              <a16:creationId xmlns:a16="http://schemas.microsoft.com/office/drawing/2014/main" id="{F4725361-899B-4FC9-8E62-4A0AA164C4BD}"/>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43" name="Text Box 9">
          <a:extLst>
            <a:ext uri="{FF2B5EF4-FFF2-40B4-BE49-F238E27FC236}">
              <a16:creationId xmlns:a16="http://schemas.microsoft.com/office/drawing/2014/main" id="{73D7A66C-83D7-48E6-9A5F-1587A0E5B123}"/>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44" name="Text Box 10">
          <a:extLst>
            <a:ext uri="{FF2B5EF4-FFF2-40B4-BE49-F238E27FC236}">
              <a16:creationId xmlns:a16="http://schemas.microsoft.com/office/drawing/2014/main" id="{7CB383BC-DB2A-41FE-ADBE-E47E3085B691}"/>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45" name="Text Box 11">
          <a:extLst>
            <a:ext uri="{FF2B5EF4-FFF2-40B4-BE49-F238E27FC236}">
              <a16:creationId xmlns:a16="http://schemas.microsoft.com/office/drawing/2014/main" id="{1AE5634A-8760-4B01-BD61-3962D3B15AA2}"/>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46" name="Text Box 1">
          <a:extLst>
            <a:ext uri="{FF2B5EF4-FFF2-40B4-BE49-F238E27FC236}">
              <a16:creationId xmlns:a16="http://schemas.microsoft.com/office/drawing/2014/main" id="{3924A181-57F7-4A63-8D9A-E6733F1A621D}"/>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47" name="Text Box 2">
          <a:extLst>
            <a:ext uri="{FF2B5EF4-FFF2-40B4-BE49-F238E27FC236}">
              <a16:creationId xmlns:a16="http://schemas.microsoft.com/office/drawing/2014/main" id="{54E97BE7-32B9-46AF-9044-40C6248D4D3C}"/>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48" name="Text Box 3">
          <a:extLst>
            <a:ext uri="{FF2B5EF4-FFF2-40B4-BE49-F238E27FC236}">
              <a16:creationId xmlns:a16="http://schemas.microsoft.com/office/drawing/2014/main" id="{A0A0BD96-91DF-42E3-BBC2-AF47C57F5701}"/>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49" name="Text Box 4">
          <a:extLst>
            <a:ext uri="{FF2B5EF4-FFF2-40B4-BE49-F238E27FC236}">
              <a16:creationId xmlns:a16="http://schemas.microsoft.com/office/drawing/2014/main" id="{5A9E5906-BAA1-4022-9A23-6A8D51581D88}"/>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50" name="Text Box 5">
          <a:extLst>
            <a:ext uri="{FF2B5EF4-FFF2-40B4-BE49-F238E27FC236}">
              <a16:creationId xmlns:a16="http://schemas.microsoft.com/office/drawing/2014/main" id="{15698FC5-1190-4093-B28C-36CE68590EF9}"/>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51" name="Text Box 6">
          <a:extLst>
            <a:ext uri="{FF2B5EF4-FFF2-40B4-BE49-F238E27FC236}">
              <a16:creationId xmlns:a16="http://schemas.microsoft.com/office/drawing/2014/main" id="{3A272B27-08D2-4586-8E2B-47365294F3AA}"/>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52" name="Text Box 7">
          <a:extLst>
            <a:ext uri="{FF2B5EF4-FFF2-40B4-BE49-F238E27FC236}">
              <a16:creationId xmlns:a16="http://schemas.microsoft.com/office/drawing/2014/main" id="{30891D3B-D114-4102-82AB-362F6F4D8669}"/>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53" name="Text Box 8">
          <a:extLst>
            <a:ext uri="{FF2B5EF4-FFF2-40B4-BE49-F238E27FC236}">
              <a16:creationId xmlns:a16="http://schemas.microsoft.com/office/drawing/2014/main" id="{3B713A62-3533-47C2-A95F-F6AC6B1D243E}"/>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54" name="Text Box 9">
          <a:extLst>
            <a:ext uri="{FF2B5EF4-FFF2-40B4-BE49-F238E27FC236}">
              <a16:creationId xmlns:a16="http://schemas.microsoft.com/office/drawing/2014/main" id="{518B9CDA-2C17-4C50-9D25-6FB5D43734A7}"/>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55" name="Text Box 10">
          <a:extLst>
            <a:ext uri="{FF2B5EF4-FFF2-40B4-BE49-F238E27FC236}">
              <a16:creationId xmlns:a16="http://schemas.microsoft.com/office/drawing/2014/main" id="{96163A79-B1F2-4E6A-BA02-F82F50CC1BBB}"/>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56" name="Text Box 11">
          <a:extLst>
            <a:ext uri="{FF2B5EF4-FFF2-40B4-BE49-F238E27FC236}">
              <a16:creationId xmlns:a16="http://schemas.microsoft.com/office/drawing/2014/main" id="{0BE4ABE0-A57C-44C8-A839-BAF1F892EDFA}"/>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57" name="Text Box 1">
          <a:extLst>
            <a:ext uri="{FF2B5EF4-FFF2-40B4-BE49-F238E27FC236}">
              <a16:creationId xmlns:a16="http://schemas.microsoft.com/office/drawing/2014/main" id="{E650DCDF-AE96-4331-87CD-95F03C8AB263}"/>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58" name="Text Box 2">
          <a:extLst>
            <a:ext uri="{FF2B5EF4-FFF2-40B4-BE49-F238E27FC236}">
              <a16:creationId xmlns:a16="http://schemas.microsoft.com/office/drawing/2014/main" id="{53671885-3D53-49E0-AED0-3C1DF0962D76}"/>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59" name="Text Box 3">
          <a:extLst>
            <a:ext uri="{FF2B5EF4-FFF2-40B4-BE49-F238E27FC236}">
              <a16:creationId xmlns:a16="http://schemas.microsoft.com/office/drawing/2014/main" id="{C30F2D14-F1A7-430F-AAF1-3D64B234595D}"/>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60" name="Text Box 4">
          <a:extLst>
            <a:ext uri="{FF2B5EF4-FFF2-40B4-BE49-F238E27FC236}">
              <a16:creationId xmlns:a16="http://schemas.microsoft.com/office/drawing/2014/main" id="{AC6E05BB-004B-4A7F-9897-47384473FE35}"/>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61" name="Text Box 5">
          <a:extLst>
            <a:ext uri="{FF2B5EF4-FFF2-40B4-BE49-F238E27FC236}">
              <a16:creationId xmlns:a16="http://schemas.microsoft.com/office/drawing/2014/main" id="{E370E10B-D33D-45DF-8E1F-087F82EB50EF}"/>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62" name="Text Box 6">
          <a:extLst>
            <a:ext uri="{FF2B5EF4-FFF2-40B4-BE49-F238E27FC236}">
              <a16:creationId xmlns:a16="http://schemas.microsoft.com/office/drawing/2014/main" id="{F43F5AB9-6F41-47C3-8821-BEC5F082A670}"/>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63" name="Text Box 7">
          <a:extLst>
            <a:ext uri="{FF2B5EF4-FFF2-40B4-BE49-F238E27FC236}">
              <a16:creationId xmlns:a16="http://schemas.microsoft.com/office/drawing/2014/main" id="{E9E2E603-EFD3-4490-9188-4B807C5E6C97}"/>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64" name="Text Box 8">
          <a:extLst>
            <a:ext uri="{FF2B5EF4-FFF2-40B4-BE49-F238E27FC236}">
              <a16:creationId xmlns:a16="http://schemas.microsoft.com/office/drawing/2014/main" id="{E2974DDF-DAF7-4D74-B7D7-E56768C86734}"/>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65" name="Text Box 9">
          <a:extLst>
            <a:ext uri="{FF2B5EF4-FFF2-40B4-BE49-F238E27FC236}">
              <a16:creationId xmlns:a16="http://schemas.microsoft.com/office/drawing/2014/main" id="{721096CE-16D1-417E-8F5E-1FC1CBA510E9}"/>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66" name="Text Box 10">
          <a:extLst>
            <a:ext uri="{FF2B5EF4-FFF2-40B4-BE49-F238E27FC236}">
              <a16:creationId xmlns:a16="http://schemas.microsoft.com/office/drawing/2014/main" id="{AD78CED7-9BB2-470F-9BF0-3CA24CE551A2}"/>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twoCellAnchor editAs="oneCell">
    <xdr:from>
      <xdr:col>7</xdr:col>
      <xdr:colOff>9525</xdr:colOff>
      <xdr:row>233</xdr:row>
      <xdr:rowOff>0</xdr:rowOff>
    </xdr:from>
    <xdr:to>
      <xdr:col>7</xdr:col>
      <xdr:colOff>85725</xdr:colOff>
      <xdr:row>233</xdr:row>
      <xdr:rowOff>161925</xdr:rowOff>
    </xdr:to>
    <xdr:sp macro="" textlink="">
      <xdr:nvSpPr>
        <xdr:cNvPr id="67" name="Text Box 11">
          <a:extLst>
            <a:ext uri="{FF2B5EF4-FFF2-40B4-BE49-F238E27FC236}">
              <a16:creationId xmlns:a16="http://schemas.microsoft.com/office/drawing/2014/main" id="{A68CA5D5-426F-45B6-9751-2EE3AB9C3D95}"/>
            </a:ext>
          </a:extLst>
        </xdr:cNvPr>
        <xdr:cNvSpPr txBox="1">
          <a:spLocks noChangeArrowheads="1"/>
        </xdr:cNvSpPr>
      </xdr:nvSpPr>
      <xdr:spPr bwMode="auto">
        <a:xfrm>
          <a:off x="6943725" y="29670375"/>
          <a:ext cx="76200" cy="1619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IITG\OneDrive\Desktop\Annexure-4.0GIRLS%20HOSTEL%20Estimate%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J GIRLS"/>
      <sheetName val="Comp Cost"/>
      <sheetName val="Abstract of Cost"/>
      <sheetName val="Civil Summary"/>
      <sheetName val="BOQ(Civil)"/>
      <sheetName val=" SMRY PLUM"/>
      <sheetName val="BOQ-PLUM"/>
      <sheetName val="ELECTRICAL"/>
      <sheetName val="BOQ-FIRE"/>
      <sheetName val="DOQ(Civil)"/>
      <sheetName val="TOS-PLUM"/>
      <sheetName val="RA-PLUM "/>
    </sheetNames>
    <sheetDataSet>
      <sheetData sheetId="0"/>
      <sheetData sheetId="1"/>
      <sheetData sheetId="2">
        <row r="1">
          <cell r="A1" t="str">
            <v>NAME OF PROJECT : IIIT NEW GIRL'S HOSTEL, BONGORA, GUWAHATI</v>
          </cell>
        </row>
      </sheetData>
      <sheetData sheetId="3">
        <row r="17">
          <cell r="A17">
            <v>12</v>
          </cell>
          <cell r="B17" t="str">
            <v xml:space="preserve">NEW TECHNOLOGIES AND MATERIALS WORK </v>
          </cell>
        </row>
      </sheetData>
      <sheetData sheetId="4"/>
      <sheetData sheetId="5"/>
      <sheetData sheetId="6"/>
      <sheetData sheetId="7"/>
      <sheetData sheetId="8"/>
      <sheetData sheetId="9">
        <row r="55">
          <cell r="H55">
            <v>681.95</v>
          </cell>
        </row>
        <row r="59">
          <cell r="H59">
            <v>170.48750000000001</v>
          </cell>
        </row>
        <row r="71">
          <cell r="H71">
            <v>843.02</v>
          </cell>
        </row>
        <row r="83">
          <cell r="H83">
            <v>62.45</v>
          </cell>
        </row>
        <row r="88">
          <cell r="H88">
            <v>243.67</v>
          </cell>
        </row>
        <row r="92">
          <cell r="H92">
            <v>91.91</v>
          </cell>
        </row>
        <row r="96">
          <cell r="H96">
            <v>420</v>
          </cell>
        </row>
        <row r="101">
          <cell r="H101">
            <v>50</v>
          </cell>
        </row>
        <row r="106">
          <cell r="H106">
            <v>161.07</v>
          </cell>
        </row>
        <row r="124">
          <cell r="H124">
            <v>54.61</v>
          </cell>
        </row>
        <row r="129">
          <cell r="H129">
            <v>73.489999999999995</v>
          </cell>
        </row>
        <row r="133">
          <cell r="H133">
            <v>24</v>
          </cell>
        </row>
        <row r="137">
          <cell r="H137">
            <v>73.489999999999995</v>
          </cell>
        </row>
        <row r="142">
          <cell r="H142">
            <v>91.91</v>
          </cell>
        </row>
        <row r="157">
          <cell r="H157">
            <v>93.24</v>
          </cell>
        </row>
        <row r="170">
          <cell r="H170">
            <v>446.04</v>
          </cell>
        </row>
        <row r="191">
          <cell r="H191">
            <v>225.41</v>
          </cell>
        </row>
        <row r="201">
          <cell r="H201">
            <v>17076.16</v>
          </cell>
        </row>
        <row r="222">
          <cell r="H222">
            <v>73.86</v>
          </cell>
        </row>
        <row r="256">
          <cell r="H256">
            <v>32.89</v>
          </cell>
        </row>
        <row r="272">
          <cell r="H272">
            <v>43.38</v>
          </cell>
        </row>
        <row r="292">
          <cell r="H292">
            <v>80.040000000000006</v>
          </cell>
        </row>
        <row r="305">
          <cell r="H305">
            <v>818.4</v>
          </cell>
        </row>
        <row r="311">
          <cell r="H311">
            <v>818.4</v>
          </cell>
        </row>
        <row r="316">
          <cell r="H316">
            <v>96.51</v>
          </cell>
        </row>
        <row r="326">
          <cell r="H326">
            <v>10.35</v>
          </cell>
        </row>
        <row r="335">
          <cell r="H335">
            <v>39.6</v>
          </cell>
        </row>
        <row r="340">
          <cell r="H340">
            <v>15</v>
          </cell>
        </row>
        <row r="348">
          <cell r="H348">
            <v>31.5</v>
          </cell>
        </row>
        <row r="357">
          <cell r="H357">
            <v>31.5</v>
          </cell>
        </row>
        <row r="362">
          <cell r="H362">
            <v>15</v>
          </cell>
        </row>
        <row r="368">
          <cell r="H368">
            <v>74.25</v>
          </cell>
        </row>
        <row r="374">
          <cell r="H374">
            <v>23.63</v>
          </cell>
        </row>
        <row r="383">
          <cell r="H383">
            <v>60</v>
          </cell>
        </row>
        <row r="390">
          <cell r="H390">
            <v>98</v>
          </cell>
        </row>
        <row r="396">
          <cell r="H396">
            <v>156</v>
          </cell>
        </row>
        <row r="402">
          <cell r="H402">
            <v>60</v>
          </cell>
        </row>
        <row r="409">
          <cell r="H409">
            <v>30</v>
          </cell>
        </row>
        <row r="418">
          <cell r="H418">
            <v>45</v>
          </cell>
        </row>
        <row r="426">
          <cell r="H426">
            <v>73.400000000000006</v>
          </cell>
        </row>
        <row r="436">
          <cell r="H436">
            <v>111.83</v>
          </cell>
        </row>
        <row r="442">
          <cell r="H442">
            <v>9240</v>
          </cell>
        </row>
        <row r="448">
          <cell r="H448">
            <v>89.59</v>
          </cell>
        </row>
        <row r="457">
          <cell r="H457">
            <v>27</v>
          </cell>
        </row>
        <row r="468">
          <cell r="H468">
            <v>250.5</v>
          </cell>
        </row>
        <row r="477">
          <cell r="H477">
            <v>47.72</v>
          </cell>
        </row>
        <row r="489">
          <cell r="H489">
            <v>468.6</v>
          </cell>
        </row>
        <row r="499">
          <cell r="H499">
            <v>27.45</v>
          </cell>
        </row>
        <row r="516">
          <cell r="H516">
            <v>589.99</v>
          </cell>
        </row>
        <row r="522">
          <cell r="H522">
            <v>39.1</v>
          </cell>
        </row>
        <row r="544">
          <cell r="H544">
            <v>1576.12</v>
          </cell>
        </row>
        <row r="563">
          <cell r="H563">
            <v>1478.73</v>
          </cell>
        </row>
        <row r="570">
          <cell r="H570">
            <v>116.27</v>
          </cell>
        </row>
        <row r="579">
          <cell r="H579">
            <v>2771.97</v>
          </cell>
        </row>
        <row r="588">
          <cell r="H588">
            <v>414.88</v>
          </cell>
        </row>
        <row r="597">
          <cell r="H597">
            <v>596.12</v>
          </cell>
        </row>
        <row r="601">
          <cell r="H601">
            <v>52.5</v>
          </cell>
        </row>
        <row r="603">
          <cell r="H603">
            <v>52.5</v>
          </cell>
        </row>
        <row r="618">
          <cell r="H618">
            <v>578.59</v>
          </cell>
        </row>
        <row r="630">
          <cell r="H630">
            <v>780.95</v>
          </cell>
        </row>
        <row r="641">
          <cell r="H641">
            <v>72.61</v>
          </cell>
        </row>
        <row r="646">
          <cell r="H646">
            <v>542.48</v>
          </cell>
        </row>
        <row r="654">
          <cell r="H654">
            <v>179.2</v>
          </cell>
        </row>
        <row r="662">
          <cell r="H662">
            <v>64</v>
          </cell>
        </row>
        <row r="669">
          <cell r="H669">
            <v>422.46</v>
          </cell>
        </row>
        <row r="677">
          <cell r="H677">
            <v>30</v>
          </cell>
        </row>
        <row r="680">
          <cell r="H680">
            <v>594.66</v>
          </cell>
        </row>
        <row r="684">
          <cell r="H684">
            <v>36.72</v>
          </cell>
        </row>
        <row r="689">
          <cell r="H689">
            <v>85.78</v>
          </cell>
        </row>
        <row r="695">
          <cell r="H695">
            <v>30</v>
          </cell>
        </row>
      </sheetData>
      <sheetData sheetId="10">
        <row r="8">
          <cell r="H8">
            <v>15</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4"/>
  <sheetViews>
    <sheetView tabSelected="1" topLeftCell="A359" workbookViewId="0">
      <selection activeCell="I365" sqref="I365"/>
    </sheetView>
  </sheetViews>
  <sheetFormatPr defaultRowHeight="15"/>
  <cols>
    <col min="1" max="1" width="9.140625" style="92"/>
    <col min="2" max="2" width="10" style="92" customWidth="1"/>
    <col min="3" max="3" width="61.140625" style="50" customWidth="1"/>
    <col min="4" max="4" width="11.42578125" style="146" customWidth="1"/>
    <col min="5" max="5" width="10.42578125" style="92" customWidth="1"/>
    <col min="6" max="6" width="12.7109375" style="92" customWidth="1"/>
    <col min="7" max="7" width="9.42578125" style="92" customWidth="1"/>
    <col min="8" max="8" width="9.5703125" style="92" customWidth="1"/>
    <col min="9" max="9" width="16" style="92" customWidth="1"/>
  </cols>
  <sheetData>
    <row r="1" spans="1:9" ht="21.75" customHeight="1">
      <c r="A1" s="198" t="s">
        <v>534</v>
      </c>
      <c r="B1" s="199"/>
      <c r="C1" s="199"/>
      <c r="D1" s="199"/>
      <c r="E1" s="199"/>
      <c r="F1" s="199"/>
      <c r="G1" s="199"/>
      <c r="H1" s="199"/>
      <c r="I1" s="199"/>
    </row>
    <row r="2" spans="1:9" ht="21.75" customHeight="1">
      <c r="A2" s="198" t="s">
        <v>535</v>
      </c>
      <c r="B2" s="198"/>
      <c r="C2" s="198"/>
      <c r="D2" s="198"/>
      <c r="E2" s="198"/>
      <c r="F2" s="198"/>
      <c r="G2" s="198"/>
      <c r="H2" s="198"/>
      <c r="I2" s="198"/>
    </row>
    <row r="3" spans="1:9" ht="27" customHeight="1">
      <c r="A3" s="196" t="s">
        <v>538</v>
      </c>
      <c r="B3" s="196"/>
      <c r="C3" s="196"/>
      <c r="D3" s="196"/>
      <c r="E3" s="196"/>
      <c r="F3" s="196"/>
      <c r="G3" s="196"/>
      <c r="H3" s="196"/>
      <c r="I3" s="196"/>
    </row>
    <row r="4" spans="1:9" ht="42.75" customHeight="1">
      <c r="A4" s="196" t="s">
        <v>536</v>
      </c>
      <c r="B4" s="196"/>
      <c r="C4" s="200" t="s">
        <v>496</v>
      </c>
      <c r="D4" s="197"/>
      <c r="E4" s="197"/>
      <c r="F4" s="197"/>
      <c r="G4" s="197"/>
      <c r="H4" s="197"/>
      <c r="I4" s="197"/>
    </row>
    <row r="5" spans="1:9" ht="18">
      <c r="A5" s="196" t="s">
        <v>537</v>
      </c>
      <c r="B5" s="196"/>
      <c r="C5" s="197" t="s">
        <v>539</v>
      </c>
      <c r="D5" s="197"/>
      <c r="E5" s="197"/>
      <c r="F5" s="197"/>
      <c r="G5" s="197"/>
      <c r="H5" s="197"/>
      <c r="I5" s="197"/>
    </row>
    <row r="6" spans="1:9" ht="27" customHeight="1">
      <c r="A6" s="196" t="s">
        <v>540</v>
      </c>
      <c r="B6" s="196"/>
      <c r="C6" s="196"/>
      <c r="D6" s="196"/>
      <c r="E6" s="196"/>
      <c r="F6" s="196"/>
      <c r="G6" s="196"/>
      <c r="H6" s="196"/>
      <c r="I6" s="196"/>
    </row>
    <row r="7" spans="1:9" ht="33" customHeight="1">
      <c r="A7" s="193" t="s">
        <v>541</v>
      </c>
      <c r="B7" s="193"/>
      <c r="C7" s="193"/>
      <c r="D7" s="193"/>
      <c r="E7" s="193"/>
      <c r="F7" s="193"/>
      <c r="G7" s="193"/>
      <c r="H7" s="193"/>
      <c r="I7" s="194"/>
    </row>
    <row r="8" spans="1:9" ht="51">
      <c r="A8" s="52" t="s">
        <v>427</v>
      </c>
      <c r="B8" s="52" t="s">
        <v>0</v>
      </c>
      <c r="C8" s="14" t="s">
        <v>1</v>
      </c>
      <c r="D8" s="14" t="s">
        <v>2</v>
      </c>
      <c r="E8" s="52" t="s">
        <v>446</v>
      </c>
      <c r="F8" s="52" t="s">
        <v>448</v>
      </c>
      <c r="G8" s="52" t="s">
        <v>447</v>
      </c>
      <c r="H8" s="153" t="s">
        <v>532</v>
      </c>
      <c r="I8" s="154" t="s">
        <v>533</v>
      </c>
    </row>
    <row r="9" spans="1:9">
      <c r="A9" s="195" t="s">
        <v>428</v>
      </c>
      <c r="B9" s="195"/>
      <c r="C9" s="195"/>
      <c r="D9" s="195"/>
      <c r="E9" s="195"/>
      <c r="F9" s="195"/>
      <c r="G9" s="195"/>
      <c r="H9" s="195"/>
      <c r="I9" s="195"/>
    </row>
    <row r="10" spans="1:9">
      <c r="A10" s="53">
        <v>1</v>
      </c>
      <c r="B10" s="53">
        <v>2</v>
      </c>
      <c r="C10" s="15" t="s">
        <v>3</v>
      </c>
      <c r="D10" s="15"/>
      <c r="E10" s="100"/>
      <c r="F10" s="100"/>
      <c r="G10" s="100"/>
      <c r="H10" s="100"/>
      <c r="I10" s="100"/>
    </row>
    <row r="11" spans="1:9" ht="66" customHeight="1">
      <c r="A11" s="181">
        <f>A10+0.01</f>
        <v>1.01</v>
      </c>
      <c r="B11" s="54">
        <v>2.6</v>
      </c>
      <c r="C11" s="3" t="s">
        <v>4</v>
      </c>
      <c r="D11" s="127"/>
      <c r="E11" s="54"/>
      <c r="F11" s="66"/>
      <c r="G11" s="66"/>
      <c r="H11" s="103"/>
      <c r="I11" s="62"/>
    </row>
    <row r="12" spans="1:9">
      <c r="A12" s="183"/>
      <c r="B12" s="54" t="s">
        <v>5</v>
      </c>
      <c r="C12" s="3" t="s">
        <v>6</v>
      </c>
      <c r="D12" s="127" t="s">
        <v>7</v>
      </c>
      <c r="E12" s="54">
        <v>2253.86</v>
      </c>
      <c r="F12" s="66">
        <f>'[1]DOQ(Civil)'!H55</f>
        <v>681.95</v>
      </c>
      <c r="G12" s="66">
        <f>E12+F12</f>
        <v>2935.8100000000004</v>
      </c>
      <c r="H12" s="203"/>
      <c r="I12" s="62">
        <f>G12*H12</f>
        <v>0</v>
      </c>
    </row>
    <row r="13" spans="1:9" ht="54" customHeight="1">
      <c r="A13" s="62">
        <f>A11+0.01</f>
        <v>1.02</v>
      </c>
      <c r="B13" s="54">
        <v>2.25</v>
      </c>
      <c r="C13" s="3" t="s">
        <v>8</v>
      </c>
      <c r="D13" s="127" t="s">
        <v>7</v>
      </c>
      <c r="E13" s="54">
        <v>2914.5</v>
      </c>
      <c r="F13" s="66">
        <f>'[1]DOQ(Civil)'!H71</f>
        <v>843.02</v>
      </c>
      <c r="G13" s="66">
        <f t="shared" ref="G13:G52" si="0">E13+F13</f>
        <v>3757.52</v>
      </c>
      <c r="H13" s="203"/>
      <c r="I13" s="62">
        <f t="shared" ref="I13:I76" si="1">G13*H13</f>
        <v>0</v>
      </c>
    </row>
    <row r="14" spans="1:9" s="10" customFormat="1" ht="35.25" customHeight="1">
      <c r="A14" s="62">
        <v>1.03</v>
      </c>
      <c r="B14" s="55">
        <v>2.2599999999999998</v>
      </c>
      <c r="C14" s="16" t="s">
        <v>9</v>
      </c>
      <c r="D14" s="128" t="s">
        <v>7</v>
      </c>
      <c r="E14" s="101">
        <v>1126.93</v>
      </c>
      <c r="F14" s="102">
        <f>'[1]DOQ(Civil)'!H59</f>
        <v>170.48750000000001</v>
      </c>
      <c r="G14" s="102">
        <f t="shared" si="0"/>
        <v>1297.4175</v>
      </c>
      <c r="H14" s="203"/>
      <c r="I14" s="62">
        <f t="shared" si="1"/>
        <v>0</v>
      </c>
    </row>
    <row r="15" spans="1:9" ht="33" customHeight="1">
      <c r="A15" s="62">
        <v>1.04</v>
      </c>
      <c r="B15" s="56">
        <v>2.27</v>
      </c>
      <c r="C15" s="17" t="s">
        <v>10</v>
      </c>
      <c r="D15" s="17" t="s">
        <v>7</v>
      </c>
      <c r="E15" s="56">
        <v>220.82</v>
      </c>
      <c r="F15" s="58">
        <f>'[1]DOQ(Civil)'!H83</f>
        <v>62.45</v>
      </c>
      <c r="G15" s="66">
        <f t="shared" si="0"/>
        <v>283.27</v>
      </c>
      <c r="H15" s="203"/>
      <c r="I15" s="62">
        <f t="shared" si="1"/>
        <v>0</v>
      </c>
    </row>
    <row r="16" spans="1:9" ht="27.75" customHeight="1">
      <c r="A16" s="62">
        <f>A15+0.01</f>
        <v>1.05</v>
      </c>
      <c r="B16" s="57">
        <v>2.34</v>
      </c>
      <c r="C16" s="18" t="s">
        <v>11</v>
      </c>
      <c r="D16" s="18"/>
      <c r="E16" s="60"/>
      <c r="F16" s="58"/>
      <c r="G16" s="66"/>
      <c r="H16" s="58"/>
      <c r="I16" s="62"/>
    </row>
    <row r="17" spans="1:9" ht="19.5" customHeight="1">
      <c r="A17" s="62">
        <v>1.06</v>
      </c>
      <c r="B17" s="57" t="s">
        <v>12</v>
      </c>
      <c r="C17" s="18" t="s">
        <v>13</v>
      </c>
      <c r="D17" s="18" t="s">
        <v>14</v>
      </c>
      <c r="E17" s="60">
        <v>924.05</v>
      </c>
      <c r="F17" s="58">
        <f>'[1]DOQ(Civil)'!H88</f>
        <v>243.67</v>
      </c>
      <c r="G17" s="66">
        <f t="shared" si="0"/>
        <v>1167.72</v>
      </c>
      <c r="H17" s="204"/>
      <c r="I17" s="62">
        <f t="shared" si="1"/>
        <v>0</v>
      </c>
    </row>
    <row r="18" spans="1:9" ht="32.25" customHeight="1">
      <c r="A18" s="181">
        <v>1.07</v>
      </c>
      <c r="B18" s="57">
        <v>2.35</v>
      </c>
      <c r="C18" s="18" t="s">
        <v>15</v>
      </c>
      <c r="D18" s="18"/>
      <c r="E18" s="60"/>
      <c r="F18" s="58"/>
      <c r="G18" s="66"/>
      <c r="H18" s="58"/>
      <c r="I18" s="62"/>
    </row>
    <row r="19" spans="1:9" ht="53.25" customHeight="1">
      <c r="A19" s="182"/>
      <c r="B19" s="57" t="s">
        <v>16</v>
      </c>
      <c r="C19" s="18" t="s">
        <v>17</v>
      </c>
      <c r="D19" s="18"/>
      <c r="E19" s="60"/>
      <c r="F19" s="58"/>
      <c r="G19" s="66"/>
      <c r="H19" s="58"/>
      <c r="I19" s="62"/>
    </row>
    <row r="20" spans="1:9">
      <c r="A20" s="183"/>
      <c r="B20" s="57" t="s">
        <v>18</v>
      </c>
      <c r="C20" s="18" t="s">
        <v>19</v>
      </c>
      <c r="D20" s="18" t="s">
        <v>20</v>
      </c>
      <c r="E20" s="60">
        <v>312.52</v>
      </c>
      <c r="F20" s="58">
        <f>'[1]DOQ(Civil)'!H92</f>
        <v>91.91</v>
      </c>
      <c r="G20" s="66">
        <f t="shared" si="0"/>
        <v>404.42999999999995</v>
      </c>
      <c r="H20" s="204"/>
      <c r="I20" s="62">
        <f t="shared" si="1"/>
        <v>0</v>
      </c>
    </row>
    <row r="21" spans="1:9" ht="51">
      <c r="A21" s="181">
        <f>A18+0.01</f>
        <v>1.08</v>
      </c>
      <c r="B21" s="57" t="s">
        <v>21</v>
      </c>
      <c r="C21" s="18" t="s">
        <v>22</v>
      </c>
      <c r="D21" s="18"/>
      <c r="E21" s="60"/>
      <c r="F21" s="58"/>
      <c r="G21" s="66"/>
      <c r="H21" s="58"/>
      <c r="I21" s="62"/>
    </row>
    <row r="22" spans="1:9" ht="25.5" customHeight="1">
      <c r="A22" s="183"/>
      <c r="B22" s="57" t="s">
        <v>23</v>
      </c>
      <c r="C22" s="18" t="s">
        <v>24</v>
      </c>
      <c r="D22" s="18" t="s">
        <v>25</v>
      </c>
      <c r="E22" s="103">
        <v>1600</v>
      </c>
      <c r="F22" s="58">
        <f>'[1]DOQ(Civil)'!H96</f>
        <v>420</v>
      </c>
      <c r="G22" s="66">
        <f t="shared" si="0"/>
        <v>2020</v>
      </c>
      <c r="H22" s="204"/>
      <c r="I22" s="62">
        <f t="shared" si="1"/>
        <v>0</v>
      </c>
    </row>
    <row r="23" spans="1:9" ht="83.25" customHeight="1">
      <c r="A23" s="181">
        <f>A21+0.01</f>
        <v>1.0900000000000001</v>
      </c>
      <c r="B23" s="58">
        <v>2.1</v>
      </c>
      <c r="C23" s="18" t="s">
        <v>26</v>
      </c>
      <c r="D23" s="18"/>
      <c r="E23" s="103"/>
      <c r="F23" s="58"/>
      <c r="G23" s="66"/>
      <c r="H23" s="58"/>
      <c r="I23" s="62"/>
    </row>
    <row r="24" spans="1:9">
      <c r="A24" s="182"/>
      <c r="B24" s="57" t="s">
        <v>27</v>
      </c>
      <c r="C24" s="18" t="s">
        <v>28</v>
      </c>
      <c r="D24" s="18"/>
      <c r="E24" s="103"/>
      <c r="F24" s="58"/>
      <c r="G24" s="66"/>
      <c r="H24" s="58"/>
      <c r="I24" s="62"/>
    </row>
    <row r="25" spans="1:9" ht="22.5" customHeight="1">
      <c r="A25" s="183"/>
      <c r="B25" s="57" t="s">
        <v>29</v>
      </c>
      <c r="C25" s="18" t="s">
        <v>30</v>
      </c>
      <c r="D25" s="18" t="s">
        <v>31</v>
      </c>
      <c r="E25" s="103">
        <v>50</v>
      </c>
      <c r="F25" s="58">
        <f>'[1]DOQ(Civil)'!H101</f>
        <v>50</v>
      </c>
      <c r="G25" s="66">
        <f t="shared" si="0"/>
        <v>100</v>
      </c>
      <c r="H25" s="204"/>
      <c r="I25" s="62">
        <f t="shared" si="1"/>
        <v>0</v>
      </c>
    </row>
    <row r="26" spans="1:9" ht="52.5" customHeight="1">
      <c r="A26" s="62">
        <f>A23+0.01</f>
        <v>1.1000000000000001</v>
      </c>
      <c r="B26" s="57" t="s">
        <v>32</v>
      </c>
      <c r="C26" s="18" t="s">
        <v>33</v>
      </c>
      <c r="D26" s="18" t="s">
        <v>25</v>
      </c>
      <c r="E26" s="60">
        <v>660.64</v>
      </c>
      <c r="F26" s="58">
        <f>'[1]DOQ(Civil)'!H106</f>
        <v>161.07</v>
      </c>
      <c r="G26" s="66">
        <f t="shared" si="0"/>
        <v>821.71</v>
      </c>
      <c r="H26" s="204"/>
      <c r="I26" s="62">
        <f t="shared" si="1"/>
        <v>0</v>
      </c>
    </row>
    <row r="27" spans="1:9">
      <c r="A27" s="53">
        <f>A10+1</f>
        <v>2</v>
      </c>
      <c r="B27" s="59">
        <v>4</v>
      </c>
      <c r="C27" s="19" t="s">
        <v>34</v>
      </c>
      <c r="D27" s="18"/>
      <c r="E27" s="60"/>
      <c r="F27" s="103"/>
      <c r="G27" s="66"/>
      <c r="H27" s="103"/>
      <c r="I27" s="62"/>
    </row>
    <row r="28" spans="1:9" ht="31.5" customHeight="1">
      <c r="A28" s="181">
        <f>A27+0.01</f>
        <v>2.0099999999999998</v>
      </c>
      <c r="B28" s="57">
        <v>4.0999999999999996</v>
      </c>
      <c r="C28" s="18" t="s">
        <v>35</v>
      </c>
      <c r="D28" s="18"/>
      <c r="E28" s="60"/>
      <c r="F28" s="103"/>
      <c r="G28" s="66"/>
      <c r="H28" s="103"/>
      <c r="I28" s="62"/>
    </row>
    <row r="29" spans="1:9" ht="25.5">
      <c r="A29" s="183"/>
      <c r="B29" s="60" t="s">
        <v>36</v>
      </c>
      <c r="C29" s="18" t="s">
        <v>37</v>
      </c>
      <c r="D29" s="18" t="s">
        <v>7</v>
      </c>
      <c r="E29" s="60">
        <v>189.71</v>
      </c>
      <c r="F29" s="103">
        <f>'[1]DOQ(Civil)'!H124</f>
        <v>54.61</v>
      </c>
      <c r="G29" s="66">
        <f t="shared" si="0"/>
        <v>244.32</v>
      </c>
      <c r="H29" s="205"/>
      <c r="I29" s="62">
        <f t="shared" si="1"/>
        <v>0</v>
      </c>
    </row>
    <row r="30" spans="1:9" ht="42.75" customHeight="1">
      <c r="A30" s="62">
        <f>A28+0.01</f>
        <v>2.0199999999999996</v>
      </c>
      <c r="B30" s="57">
        <v>4.1100000000000003</v>
      </c>
      <c r="C30" s="18" t="s">
        <v>38</v>
      </c>
      <c r="D30" s="129" t="s">
        <v>25</v>
      </c>
      <c r="E30" s="57">
        <v>273.64</v>
      </c>
      <c r="F30" s="58">
        <f>'[1]DOQ(Civil)'!H129</f>
        <v>73.489999999999995</v>
      </c>
      <c r="G30" s="66">
        <f t="shared" si="0"/>
        <v>347.13</v>
      </c>
      <c r="H30" s="204"/>
      <c r="I30" s="62">
        <f t="shared" si="1"/>
        <v>0</v>
      </c>
    </row>
    <row r="31" spans="1:9" ht="25.5">
      <c r="A31" s="62">
        <f>A30+0.01</f>
        <v>2.0299999999999994</v>
      </c>
      <c r="B31" s="57">
        <v>4.12</v>
      </c>
      <c r="C31" s="18" t="s">
        <v>39</v>
      </c>
      <c r="D31" s="18" t="s">
        <v>40</v>
      </c>
      <c r="E31" s="60">
        <v>88</v>
      </c>
      <c r="F31" s="58">
        <f>'[1]DOQ(Civil)'!H133</f>
        <v>24</v>
      </c>
      <c r="G31" s="66">
        <f t="shared" si="0"/>
        <v>112</v>
      </c>
      <c r="H31" s="204"/>
      <c r="I31" s="62">
        <f t="shared" si="1"/>
        <v>0</v>
      </c>
    </row>
    <row r="32" spans="1:9" ht="53.25" customHeight="1">
      <c r="A32" s="62">
        <f>A31+0.01</f>
        <v>2.0399999999999991</v>
      </c>
      <c r="B32" s="57">
        <v>4.13</v>
      </c>
      <c r="C32" s="18" t="s">
        <v>41</v>
      </c>
      <c r="D32" s="129" t="s">
        <v>42</v>
      </c>
      <c r="E32" s="57">
        <v>273.64</v>
      </c>
      <c r="F32" s="58">
        <f>'[1]DOQ(Civil)'!H137</f>
        <v>73.489999999999995</v>
      </c>
      <c r="G32" s="66">
        <f t="shared" si="0"/>
        <v>347.13</v>
      </c>
      <c r="H32" s="204"/>
      <c r="I32" s="62">
        <f t="shared" si="1"/>
        <v>0</v>
      </c>
    </row>
    <row r="33" spans="1:9" ht="66" customHeight="1">
      <c r="A33" s="62">
        <f>A32+0.01</f>
        <v>2.0499999999999989</v>
      </c>
      <c r="B33" s="57">
        <v>4.17</v>
      </c>
      <c r="C33" s="18" t="s">
        <v>43</v>
      </c>
      <c r="D33" s="129" t="s">
        <v>25</v>
      </c>
      <c r="E33" s="57">
        <v>312.52</v>
      </c>
      <c r="F33" s="58">
        <f>'[1]DOQ(Civil)'!H142</f>
        <v>91.91</v>
      </c>
      <c r="G33" s="66">
        <f t="shared" si="0"/>
        <v>404.42999999999995</v>
      </c>
      <c r="H33" s="204"/>
      <c r="I33" s="62">
        <f t="shared" si="1"/>
        <v>0</v>
      </c>
    </row>
    <row r="34" spans="1:9">
      <c r="A34" s="53">
        <f>A27+1</f>
        <v>3</v>
      </c>
      <c r="B34" s="59">
        <v>5</v>
      </c>
      <c r="C34" s="19" t="s">
        <v>44</v>
      </c>
      <c r="D34" s="18"/>
      <c r="E34" s="60"/>
      <c r="F34" s="103"/>
      <c r="G34" s="66"/>
      <c r="H34" s="103"/>
      <c r="I34" s="62"/>
    </row>
    <row r="35" spans="1:9" ht="25.5">
      <c r="A35" s="62">
        <f>A34+0.01</f>
        <v>3.01</v>
      </c>
      <c r="B35" s="60">
        <v>5.9</v>
      </c>
      <c r="C35" s="18" t="s">
        <v>45</v>
      </c>
      <c r="D35" s="18"/>
      <c r="E35" s="60"/>
      <c r="F35" s="103"/>
      <c r="G35" s="66"/>
      <c r="H35" s="103"/>
      <c r="I35" s="62"/>
    </row>
    <row r="36" spans="1:9">
      <c r="A36" s="61" t="s">
        <v>429</v>
      </c>
      <c r="B36" s="60" t="s">
        <v>46</v>
      </c>
      <c r="C36" s="18" t="s">
        <v>47</v>
      </c>
      <c r="D36" s="18" t="s">
        <v>25</v>
      </c>
      <c r="E36" s="60">
        <v>308.77999999999997</v>
      </c>
      <c r="F36" s="103">
        <f>'[1]DOQ(Civil)'!H157</f>
        <v>93.24</v>
      </c>
      <c r="G36" s="66">
        <f t="shared" si="0"/>
        <v>402.02</v>
      </c>
      <c r="H36" s="205"/>
      <c r="I36" s="62">
        <f t="shared" si="1"/>
        <v>0</v>
      </c>
    </row>
    <row r="37" spans="1:9">
      <c r="A37" s="61" t="s">
        <v>430</v>
      </c>
      <c r="B37" s="60" t="s">
        <v>48</v>
      </c>
      <c r="C37" s="18" t="s">
        <v>49</v>
      </c>
      <c r="D37" s="18" t="s">
        <v>25</v>
      </c>
      <c r="E37" s="60">
        <v>1455.81</v>
      </c>
      <c r="F37" s="103">
        <f>'[1]DOQ(Civil)'!H170</f>
        <v>446.04</v>
      </c>
      <c r="G37" s="66">
        <f t="shared" si="0"/>
        <v>1901.85</v>
      </c>
      <c r="H37" s="205"/>
      <c r="I37" s="62">
        <f t="shared" si="1"/>
        <v>0</v>
      </c>
    </row>
    <row r="38" spans="1:9">
      <c r="A38" s="61" t="s">
        <v>501</v>
      </c>
      <c r="B38" s="60" t="s">
        <v>50</v>
      </c>
      <c r="C38" s="18" t="s">
        <v>51</v>
      </c>
      <c r="D38" s="18" t="s">
        <v>25</v>
      </c>
      <c r="E38" s="60">
        <v>751.62</v>
      </c>
      <c r="F38" s="103">
        <f>'[1]DOQ(Civil)'!H191</f>
        <v>225.41</v>
      </c>
      <c r="G38" s="66">
        <f t="shared" si="0"/>
        <v>977.03</v>
      </c>
      <c r="H38" s="205"/>
      <c r="I38" s="62">
        <f t="shared" si="1"/>
        <v>0</v>
      </c>
    </row>
    <row r="39" spans="1:9" ht="30.75" customHeight="1">
      <c r="A39" s="181">
        <f>A35+0.01</f>
        <v>3.0199999999999996</v>
      </c>
      <c r="B39" s="60" t="s">
        <v>52</v>
      </c>
      <c r="C39" s="18" t="s">
        <v>53</v>
      </c>
      <c r="D39" s="18"/>
      <c r="E39" s="60"/>
      <c r="F39" s="103"/>
      <c r="G39" s="66"/>
      <c r="H39" s="103"/>
      <c r="I39" s="62"/>
    </row>
    <row r="40" spans="1:9">
      <c r="A40" s="183"/>
      <c r="B40" s="60" t="s">
        <v>54</v>
      </c>
      <c r="C40" s="18" t="s">
        <v>55</v>
      </c>
      <c r="D40" s="18" t="s">
        <v>56</v>
      </c>
      <c r="E40" s="60">
        <v>56000.7</v>
      </c>
      <c r="F40" s="103">
        <f>'[1]DOQ(Civil)'!H201</f>
        <v>17076.16</v>
      </c>
      <c r="G40" s="66">
        <f t="shared" si="0"/>
        <v>73076.86</v>
      </c>
      <c r="H40" s="205"/>
      <c r="I40" s="62">
        <f t="shared" si="1"/>
        <v>0</v>
      </c>
    </row>
    <row r="41" spans="1:9" ht="108" customHeight="1">
      <c r="A41" s="181">
        <f>A39+0.01</f>
        <v>3.0299999999999994</v>
      </c>
      <c r="B41" s="60">
        <v>5.33</v>
      </c>
      <c r="C41" s="18" t="s">
        <v>57</v>
      </c>
      <c r="D41" s="18"/>
      <c r="E41" s="104"/>
      <c r="F41" s="68"/>
      <c r="G41" s="66"/>
      <c r="H41" s="103"/>
      <c r="I41" s="62"/>
    </row>
    <row r="42" spans="1:9">
      <c r="A42" s="182"/>
      <c r="B42" s="60" t="s">
        <v>58</v>
      </c>
      <c r="C42" s="18" t="s">
        <v>59</v>
      </c>
      <c r="D42" s="18" t="s">
        <v>7</v>
      </c>
      <c r="E42" s="60">
        <v>259.45999999999998</v>
      </c>
      <c r="F42" s="103">
        <f>'[1]DOQ(Civil)'!H222</f>
        <v>73.86</v>
      </c>
      <c r="G42" s="66">
        <f t="shared" si="0"/>
        <v>333.32</v>
      </c>
      <c r="H42" s="205"/>
      <c r="I42" s="62">
        <f t="shared" si="1"/>
        <v>0</v>
      </c>
    </row>
    <row r="43" spans="1:9">
      <c r="A43" s="183"/>
      <c r="B43" s="60" t="s">
        <v>60</v>
      </c>
      <c r="C43" s="18" t="s">
        <v>61</v>
      </c>
      <c r="D43" s="18" t="s">
        <v>7</v>
      </c>
      <c r="E43" s="60">
        <v>94.88</v>
      </c>
      <c r="F43" s="103">
        <f>'[1]DOQ(Civil)'!H256</f>
        <v>32.89</v>
      </c>
      <c r="G43" s="66">
        <f t="shared" si="0"/>
        <v>127.77</v>
      </c>
      <c r="H43" s="205"/>
      <c r="I43" s="62">
        <f t="shared" si="1"/>
        <v>0</v>
      </c>
    </row>
    <row r="44" spans="1:9">
      <c r="A44" s="53">
        <f>A34+1</f>
        <v>4</v>
      </c>
      <c r="B44" s="59">
        <v>6</v>
      </c>
      <c r="C44" s="19" t="s">
        <v>62</v>
      </c>
      <c r="D44" s="18"/>
      <c r="E44" s="60"/>
      <c r="F44" s="103"/>
      <c r="G44" s="66"/>
      <c r="H44" s="103"/>
      <c r="I44" s="62"/>
    </row>
    <row r="45" spans="1:9" ht="25.5">
      <c r="A45" s="181">
        <f>A44+0.01</f>
        <v>4.01</v>
      </c>
      <c r="B45" s="60">
        <v>6.1</v>
      </c>
      <c r="C45" s="18" t="s">
        <v>63</v>
      </c>
      <c r="D45" s="18"/>
      <c r="E45" s="60"/>
      <c r="F45" s="103"/>
      <c r="G45" s="66"/>
      <c r="H45" s="103"/>
      <c r="I45" s="62"/>
    </row>
    <row r="46" spans="1:9">
      <c r="A46" s="182"/>
      <c r="B46" s="60" t="s">
        <v>64</v>
      </c>
      <c r="C46" s="18" t="s">
        <v>65</v>
      </c>
      <c r="D46" s="18" t="s">
        <v>66</v>
      </c>
      <c r="E46" s="60">
        <v>174.75</v>
      </c>
      <c r="F46" s="103">
        <f>'[1]DOQ(Civil)'!H272</f>
        <v>43.38</v>
      </c>
      <c r="G46" s="66">
        <f t="shared" si="0"/>
        <v>218.13</v>
      </c>
      <c r="H46" s="205"/>
      <c r="I46" s="62">
        <f t="shared" si="1"/>
        <v>0</v>
      </c>
    </row>
    <row r="47" spans="1:9" ht="38.25">
      <c r="A47" s="182"/>
      <c r="B47" s="60">
        <v>6.4</v>
      </c>
      <c r="C47" s="18" t="s">
        <v>67</v>
      </c>
      <c r="D47" s="18"/>
      <c r="E47" s="60"/>
      <c r="F47" s="103"/>
      <c r="G47" s="66"/>
      <c r="H47" s="103"/>
      <c r="I47" s="62"/>
    </row>
    <row r="48" spans="1:9">
      <c r="A48" s="182"/>
      <c r="B48" s="60" t="s">
        <v>68</v>
      </c>
      <c r="C48" s="18" t="s">
        <v>65</v>
      </c>
      <c r="D48" s="18" t="s">
        <v>66</v>
      </c>
      <c r="E48" s="103">
        <v>169</v>
      </c>
      <c r="F48" s="103">
        <f>'[1]DOQ(Civil)'!H292</f>
        <v>80.040000000000006</v>
      </c>
      <c r="G48" s="66">
        <f t="shared" si="0"/>
        <v>249.04000000000002</v>
      </c>
      <c r="H48" s="205"/>
      <c r="I48" s="62">
        <f t="shared" si="1"/>
        <v>0</v>
      </c>
    </row>
    <row r="49" spans="1:9" ht="38.25">
      <c r="A49" s="182"/>
      <c r="B49" s="60">
        <v>6.13</v>
      </c>
      <c r="C49" s="18" t="s">
        <v>69</v>
      </c>
      <c r="D49" s="18"/>
      <c r="E49" s="60"/>
      <c r="F49" s="103"/>
      <c r="G49" s="66"/>
      <c r="H49" s="103"/>
      <c r="I49" s="62"/>
    </row>
    <row r="50" spans="1:9">
      <c r="A50" s="182"/>
      <c r="B50" s="60" t="s">
        <v>70</v>
      </c>
      <c r="C50" s="18" t="s">
        <v>71</v>
      </c>
      <c r="D50" s="18" t="s">
        <v>25</v>
      </c>
      <c r="E50" s="60">
        <v>3103.79</v>
      </c>
      <c r="F50" s="103">
        <f>'[1]DOQ(Civil)'!H305</f>
        <v>818.4</v>
      </c>
      <c r="G50" s="66">
        <f t="shared" si="0"/>
        <v>3922.19</v>
      </c>
      <c r="H50" s="205"/>
      <c r="I50" s="62">
        <f t="shared" si="1"/>
        <v>0</v>
      </c>
    </row>
    <row r="51" spans="1:9" ht="25.5">
      <c r="A51" s="183"/>
      <c r="B51" s="60">
        <v>6.15</v>
      </c>
      <c r="C51" s="18" t="s">
        <v>72</v>
      </c>
      <c r="D51" s="18" t="s">
        <v>25</v>
      </c>
      <c r="E51" s="60">
        <v>3103.79</v>
      </c>
      <c r="F51" s="103">
        <f>'[1]DOQ(Civil)'!H311</f>
        <v>818.4</v>
      </c>
      <c r="G51" s="66">
        <f t="shared" si="0"/>
        <v>3922.19</v>
      </c>
      <c r="H51" s="205"/>
      <c r="I51" s="62">
        <f t="shared" si="1"/>
        <v>0</v>
      </c>
    </row>
    <row r="52" spans="1:9" ht="38.25">
      <c r="A52" s="62">
        <f>A45+0.01</f>
        <v>4.0199999999999996</v>
      </c>
      <c r="B52" s="60">
        <v>6.44</v>
      </c>
      <c r="C52" s="18" t="s">
        <v>73</v>
      </c>
      <c r="D52" s="18" t="s">
        <v>20</v>
      </c>
      <c r="E52" s="60">
        <v>328.15</v>
      </c>
      <c r="F52" s="103">
        <f>'[1]DOQ(Civil)'!H316</f>
        <v>96.51</v>
      </c>
      <c r="G52" s="66">
        <f t="shared" si="0"/>
        <v>424.65999999999997</v>
      </c>
      <c r="H52" s="205"/>
      <c r="I52" s="62">
        <f t="shared" si="1"/>
        <v>0</v>
      </c>
    </row>
    <row r="53" spans="1:9">
      <c r="A53" s="53">
        <f>A44+1</f>
        <v>5</v>
      </c>
      <c r="B53" s="53">
        <v>8</v>
      </c>
      <c r="C53" s="15" t="s">
        <v>74</v>
      </c>
      <c r="D53" s="3"/>
      <c r="E53" s="61"/>
      <c r="F53" s="61"/>
      <c r="G53" s="66"/>
      <c r="H53" s="61"/>
      <c r="I53" s="62"/>
    </row>
    <row r="54" spans="1:9" ht="101.25" customHeight="1">
      <c r="A54" s="181">
        <f>A53+0.01</f>
        <v>5.01</v>
      </c>
      <c r="B54" s="61">
        <v>8.1999999999999993</v>
      </c>
      <c r="C54" s="3" t="s">
        <v>75</v>
      </c>
      <c r="D54" s="3"/>
      <c r="E54" s="61"/>
      <c r="F54" s="103"/>
      <c r="G54" s="66"/>
      <c r="H54" s="62"/>
      <c r="I54" s="62"/>
    </row>
    <row r="55" spans="1:9">
      <c r="A55" s="182"/>
      <c r="B55" s="61" t="s">
        <v>76</v>
      </c>
      <c r="C55" s="3" t="s">
        <v>77</v>
      </c>
      <c r="D55" s="3"/>
      <c r="E55" s="61"/>
      <c r="F55" s="62"/>
      <c r="G55" s="66"/>
      <c r="H55" s="62"/>
      <c r="I55" s="62"/>
    </row>
    <row r="56" spans="1:9">
      <c r="A56" s="183"/>
      <c r="B56" s="61" t="s">
        <v>78</v>
      </c>
      <c r="C56" s="3" t="s">
        <v>79</v>
      </c>
      <c r="D56" s="3" t="s">
        <v>25</v>
      </c>
      <c r="E56" s="61">
        <v>33.119999999999997</v>
      </c>
      <c r="F56" s="62">
        <f>'[1]DOQ(Civil)'!H326</f>
        <v>10.35</v>
      </c>
      <c r="G56" s="66">
        <f t="shared" ref="G56:G106" si="2">E56+F56</f>
        <v>43.47</v>
      </c>
      <c r="H56" s="206"/>
      <c r="I56" s="62">
        <f t="shared" si="1"/>
        <v>0</v>
      </c>
    </row>
    <row r="57" spans="1:9" ht="38.25">
      <c r="A57" s="62">
        <f>A54+0.01</f>
        <v>5.0199999999999996</v>
      </c>
      <c r="B57" s="61">
        <v>8.4</v>
      </c>
      <c r="C57" s="3" t="s">
        <v>80</v>
      </c>
      <c r="D57" s="3" t="s">
        <v>20</v>
      </c>
      <c r="E57" s="61">
        <v>126.72</v>
      </c>
      <c r="F57" s="62">
        <f>'[1]DOQ(Civil)'!H335</f>
        <v>39.6</v>
      </c>
      <c r="G57" s="66">
        <f t="shared" si="2"/>
        <v>166.32</v>
      </c>
      <c r="H57" s="206"/>
      <c r="I57" s="62">
        <f t="shared" si="1"/>
        <v>0</v>
      </c>
    </row>
    <row r="58" spans="1:9" ht="63.75">
      <c r="A58" s="62">
        <f>A57+0.01</f>
        <v>5.0299999999999994</v>
      </c>
      <c r="B58" s="60">
        <v>8.5</v>
      </c>
      <c r="C58" s="3" t="s">
        <v>81</v>
      </c>
      <c r="D58" s="3" t="s">
        <v>82</v>
      </c>
      <c r="E58" s="62">
        <v>48</v>
      </c>
      <c r="F58" s="103">
        <f>'[1]DOQ(Civil)'!H340</f>
        <v>15</v>
      </c>
      <c r="G58" s="66">
        <f t="shared" si="2"/>
        <v>63</v>
      </c>
      <c r="H58" s="206"/>
      <c r="I58" s="62">
        <f t="shared" si="1"/>
        <v>0</v>
      </c>
    </row>
    <row r="59" spans="1:9">
      <c r="A59" s="63">
        <f>A53+1</f>
        <v>6</v>
      </c>
      <c r="B59" s="53">
        <v>9</v>
      </c>
      <c r="C59" s="15" t="s">
        <v>83</v>
      </c>
      <c r="D59" s="3"/>
      <c r="E59" s="61"/>
      <c r="F59" s="62"/>
      <c r="G59" s="66"/>
      <c r="H59" s="62"/>
      <c r="I59" s="62"/>
    </row>
    <row r="60" spans="1:9" ht="75" customHeight="1">
      <c r="A60" s="181">
        <f>A59+0.01</f>
        <v>6.01</v>
      </c>
      <c r="B60" s="62">
        <v>9.2100000000000009</v>
      </c>
      <c r="C60" s="3" t="s">
        <v>480</v>
      </c>
      <c r="D60" s="3"/>
      <c r="E60" s="61"/>
      <c r="F60" s="62"/>
      <c r="G60" s="66"/>
      <c r="H60" s="62"/>
      <c r="I60" s="62"/>
    </row>
    <row r="61" spans="1:9" ht="25.5">
      <c r="A61" s="183"/>
      <c r="B61" s="63" t="s">
        <v>84</v>
      </c>
      <c r="C61" s="3" t="s">
        <v>85</v>
      </c>
      <c r="D61" s="3" t="s">
        <v>86</v>
      </c>
      <c r="E61" s="61">
        <v>102.9</v>
      </c>
      <c r="F61" s="62">
        <f>'[1]DOQ(Civil)'!H348</f>
        <v>31.5</v>
      </c>
      <c r="G61" s="66">
        <f t="shared" si="2"/>
        <v>134.4</v>
      </c>
      <c r="H61" s="206"/>
      <c r="I61" s="62">
        <f t="shared" si="1"/>
        <v>0</v>
      </c>
    </row>
    <row r="62" spans="1:9" ht="51" customHeight="1">
      <c r="A62" s="181">
        <f>A60+0.01</f>
        <v>6.02</v>
      </c>
      <c r="B62" s="62">
        <v>9.2200000000000006</v>
      </c>
      <c r="C62" s="3" t="s">
        <v>87</v>
      </c>
      <c r="D62" s="3"/>
      <c r="E62" s="61"/>
      <c r="F62" s="62"/>
      <c r="G62" s="66"/>
      <c r="H62" s="62"/>
      <c r="I62" s="62"/>
    </row>
    <row r="63" spans="1:9">
      <c r="A63" s="183"/>
      <c r="B63" s="63" t="s">
        <v>88</v>
      </c>
      <c r="C63" s="3" t="s">
        <v>89</v>
      </c>
      <c r="D63" s="3" t="s">
        <v>25</v>
      </c>
      <c r="E63" s="61">
        <v>102.9</v>
      </c>
      <c r="F63" s="62">
        <f>'[1]DOQ(Civil)'!H357</f>
        <v>31.5</v>
      </c>
      <c r="G63" s="66">
        <f t="shared" si="2"/>
        <v>134.4</v>
      </c>
      <c r="H63" s="206"/>
      <c r="I63" s="62">
        <f t="shared" si="1"/>
        <v>0</v>
      </c>
    </row>
    <row r="64" spans="1:9" ht="51">
      <c r="A64" s="181">
        <f>A62+0.01</f>
        <v>6.0299999999999994</v>
      </c>
      <c r="B64" s="60">
        <v>9.1010000000000009</v>
      </c>
      <c r="C64" s="18" t="s">
        <v>90</v>
      </c>
      <c r="D64" s="18"/>
      <c r="E64" s="60"/>
      <c r="F64" s="103"/>
      <c r="G64" s="66"/>
      <c r="H64" s="103"/>
      <c r="I64" s="62"/>
    </row>
    <row r="65" spans="1:9">
      <c r="A65" s="183"/>
      <c r="B65" s="60" t="s">
        <v>91</v>
      </c>
      <c r="C65" s="18" t="s">
        <v>92</v>
      </c>
      <c r="D65" s="18" t="s">
        <v>82</v>
      </c>
      <c r="E65" s="103">
        <v>53</v>
      </c>
      <c r="F65" s="103">
        <f>'[1]DOQ(Civil)'!H362</f>
        <v>15</v>
      </c>
      <c r="G65" s="66">
        <f t="shared" si="2"/>
        <v>68</v>
      </c>
      <c r="H65" s="205"/>
      <c r="I65" s="62">
        <f t="shared" si="1"/>
        <v>0</v>
      </c>
    </row>
    <row r="66" spans="1:9" ht="102">
      <c r="A66" s="62">
        <f>A64+0.01</f>
        <v>6.0399999999999991</v>
      </c>
      <c r="B66" s="60">
        <v>9.1210000000000004</v>
      </c>
      <c r="C66" s="18" t="s">
        <v>93</v>
      </c>
      <c r="D66" s="18" t="s">
        <v>31</v>
      </c>
      <c r="E66" s="60">
        <v>237.6</v>
      </c>
      <c r="F66" s="103">
        <f>'[1]DOQ(Civil)'!H368</f>
        <v>74.25</v>
      </c>
      <c r="G66" s="66">
        <f t="shared" si="2"/>
        <v>311.85000000000002</v>
      </c>
      <c r="H66" s="205"/>
      <c r="I66" s="62">
        <f t="shared" si="1"/>
        <v>0</v>
      </c>
    </row>
    <row r="67" spans="1:9">
      <c r="A67" s="181">
        <f>A66+0.01</f>
        <v>6.0499999999999989</v>
      </c>
      <c r="B67" s="60">
        <v>9.1219999999999999</v>
      </c>
      <c r="C67" s="18" t="s">
        <v>94</v>
      </c>
      <c r="D67" s="18"/>
      <c r="E67" s="60"/>
      <c r="F67" s="103"/>
      <c r="G67" s="66"/>
      <c r="H67" s="103"/>
      <c r="I67" s="62"/>
    </row>
    <row r="68" spans="1:9" ht="89.25">
      <c r="A68" s="183"/>
      <c r="B68" s="60" t="s">
        <v>95</v>
      </c>
      <c r="C68" s="18" t="s">
        <v>96</v>
      </c>
      <c r="D68" s="18" t="s">
        <v>25</v>
      </c>
      <c r="E68" s="103">
        <v>75.599999999999994</v>
      </c>
      <c r="F68" s="103">
        <f>'[1]DOQ(Civil)'!H374</f>
        <v>23.63</v>
      </c>
      <c r="G68" s="66">
        <f t="shared" si="2"/>
        <v>99.22999999999999</v>
      </c>
      <c r="H68" s="205"/>
      <c r="I68" s="62">
        <f t="shared" si="1"/>
        <v>0</v>
      </c>
    </row>
    <row r="69" spans="1:9" ht="25.5">
      <c r="A69" s="62">
        <v>6.06</v>
      </c>
      <c r="B69" s="60">
        <v>9.1649999999999991</v>
      </c>
      <c r="C69" s="18" t="s">
        <v>97</v>
      </c>
      <c r="D69" s="18"/>
      <c r="E69" s="60"/>
      <c r="F69" s="103"/>
      <c r="G69" s="66"/>
      <c r="H69" s="103"/>
      <c r="I69" s="62"/>
    </row>
    <row r="70" spans="1:9">
      <c r="A70" s="62" t="s">
        <v>431</v>
      </c>
      <c r="B70" s="60" t="s">
        <v>98</v>
      </c>
      <c r="C70" s="18" t="s">
        <v>99</v>
      </c>
      <c r="D70" s="18" t="s">
        <v>82</v>
      </c>
      <c r="E70" s="103">
        <v>103</v>
      </c>
      <c r="F70" s="103">
        <f>'[1]DOQ(Civil)'!H383</f>
        <v>60</v>
      </c>
      <c r="G70" s="66">
        <f t="shared" si="2"/>
        <v>163</v>
      </c>
      <c r="H70" s="205"/>
      <c r="I70" s="62">
        <f t="shared" si="1"/>
        <v>0</v>
      </c>
    </row>
    <row r="71" spans="1:9">
      <c r="A71" s="62" t="s">
        <v>432</v>
      </c>
      <c r="B71" s="60" t="s">
        <v>100</v>
      </c>
      <c r="C71" s="18" t="s">
        <v>101</v>
      </c>
      <c r="D71" s="18" t="s">
        <v>82</v>
      </c>
      <c r="E71" s="103">
        <v>304</v>
      </c>
      <c r="F71" s="103">
        <f>'[1]DOQ(Civil)'!H390</f>
        <v>98</v>
      </c>
      <c r="G71" s="66">
        <f t="shared" si="2"/>
        <v>402</v>
      </c>
      <c r="H71" s="205"/>
      <c r="I71" s="62">
        <f t="shared" si="1"/>
        <v>0</v>
      </c>
    </row>
    <row r="72" spans="1:9" ht="42" customHeight="1">
      <c r="A72" s="62">
        <f>6.08</f>
        <v>6.08</v>
      </c>
      <c r="B72" s="60">
        <v>9.9700000000000006</v>
      </c>
      <c r="C72" s="18" t="s">
        <v>102</v>
      </c>
      <c r="D72" s="18"/>
      <c r="E72" s="60"/>
      <c r="F72" s="103"/>
      <c r="G72" s="66"/>
      <c r="H72" s="103"/>
      <c r="I72" s="62"/>
    </row>
    <row r="73" spans="1:9">
      <c r="A73" s="62" t="s">
        <v>433</v>
      </c>
      <c r="B73" s="60" t="s">
        <v>103</v>
      </c>
      <c r="C73" s="18" t="s">
        <v>104</v>
      </c>
      <c r="D73" s="18" t="s">
        <v>82</v>
      </c>
      <c r="E73" s="103">
        <v>115</v>
      </c>
      <c r="F73" s="103">
        <f>'[1]DOQ(Civil)'!H402</f>
        <v>60</v>
      </c>
      <c r="G73" s="66">
        <f t="shared" si="2"/>
        <v>175</v>
      </c>
      <c r="H73" s="205"/>
      <c r="I73" s="62">
        <f t="shared" si="1"/>
        <v>0</v>
      </c>
    </row>
    <row r="74" spans="1:9">
      <c r="A74" s="62" t="s">
        <v>434</v>
      </c>
      <c r="B74" s="60" t="s">
        <v>105</v>
      </c>
      <c r="C74" s="18" t="s">
        <v>106</v>
      </c>
      <c r="D74" s="18" t="s">
        <v>82</v>
      </c>
      <c r="E74" s="103">
        <v>228</v>
      </c>
      <c r="F74" s="103">
        <f>'[1]DOQ(Civil)'!H396</f>
        <v>156</v>
      </c>
      <c r="G74" s="66">
        <f t="shared" si="2"/>
        <v>384</v>
      </c>
      <c r="H74" s="205"/>
      <c r="I74" s="62">
        <f t="shared" si="1"/>
        <v>0</v>
      </c>
    </row>
    <row r="75" spans="1:9" ht="51">
      <c r="A75" s="62">
        <v>6.09</v>
      </c>
      <c r="B75" s="60">
        <v>9.9600000000000009</v>
      </c>
      <c r="C75" s="18" t="s">
        <v>107</v>
      </c>
      <c r="D75" s="18"/>
      <c r="E75" s="60"/>
      <c r="F75" s="103"/>
      <c r="G75" s="66"/>
      <c r="H75" s="103"/>
      <c r="I75" s="62"/>
    </row>
    <row r="76" spans="1:9">
      <c r="A76" s="62" t="s">
        <v>435</v>
      </c>
      <c r="B76" s="60" t="s">
        <v>108</v>
      </c>
      <c r="C76" s="18" t="s">
        <v>109</v>
      </c>
      <c r="D76" s="18" t="s">
        <v>82</v>
      </c>
      <c r="E76" s="103">
        <v>115</v>
      </c>
      <c r="F76" s="103">
        <f>'[1]DOQ(Civil)'!H409</f>
        <v>30</v>
      </c>
      <c r="G76" s="66">
        <f t="shared" si="2"/>
        <v>145</v>
      </c>
      <c r="H76" s="205"/>
      <c r="I76" s="62">
        <f t="shared" si="1"/>
        <v>0</v>
      </c>
    </row>
    <row r="77" spans="1:9">
      <c r="A77" s="62" t="s">
        <v>436</v>
      </c>
      <c r="B77" s="60" t="s">
        <v>110</v>
      </c>
      <c r="C77" s="18" t="s">
        <v>111</v>
      </c>
      <c r="D77" s="18" t="s">
        <v>82</v>
      </c>
      <c r="E77" s="103">
        <v>144</v>
      </c>
      <c r="F77" s="103">
        <f>'[1]DOQ(Civil)'!H418</f>
        <v>45</v>
      </c>
      <c r="G77" s="66">
        <f t="shared" si="2"/>
        <v>189</v>
      </c>
      <c r="H77" s="205"/>
      <c r="I77" s="62">
        <f t="shared" ref="I77:I141" si="3">G77*H77</f>
        <v>0</v>
      </c>
    </row>
    <row r="78" spans="1:9" ht="25.5">
      <c r="A78" s="62">
        <v>6.1</v>
      </c>
      <c r="B78" s="60">
        <v>9.4700000000000006</v>
      </c>
      <c r="C78" s="18" t="s">
        <v>112</v>
      </c>
      <c r="D78" s="18"/>
      <c r="E78" s="60"/>
      <c r="F78" s="103"/>
      <c r="G78" s="66"/>
      <c r="H78" s="103"/>
      <c r="I78" s="62"/>
    </row>
    <row r="79" spans="1:9">
      <c r="A79" s="62" t="s">
        <v>437</v>
      </c>
      <c r="B79" s="60" t="s">
        <v>113</v>
      </c>
      <c r="C79" s="18" t="s">
        <v>114</v>
      </c>
      <c r="D79" s="18" t="s">
        <v>20</v>
      </c>
      <c r="E79" s="103">
        <v>231</v>
      </c>
      <c r="F79" s="103">
        <f>'[1]DOQ(Civil)'!H426</f>
        <v>73.400000000000006</v>
      </c>
      <c r="G79" s="66">
        <f t="shared" si="2"/>
        <v>304.39999999999998</v>
      </c>
      <c r="H79" s="205"/>
      <c r="I79" s="62">
        <f t="shared" si="3"/>
        <v>0</v>
      </c>
    </row>
    <row r="80" spans="1:9" ht="51">
      <c r="A80" s="62" t="s">
        <v>502</v>
      </c>
      <c r="B80" s="60">
        <v>9.83</v>
      </c>
      <c r="C80" s="20" t="s">
        <v>499</v>
      </c>
      <c r="D80" s="20" t="s">
        <v>82</v>
      </c>
      <c r="E80" s="105">
        <v>4</v>
      </c>
      <c r="F80" s="103">
        <v>0</v>
      </c>
      <c r="G80" s="66">
        <f t="shared" si="2"/>
        <v>4</v>
      </c>
      <c r="H80" s="205"/>
      <c r="I80" s="62">
        <f t="shared" si="3"/>
        <v>0</v>
      </c>
    </row>
    <row r="81" spans="1:9">
      <c r="A81" s="53">
        <f>A59+1</f>
        <v>7</v>
      </c>
      <c r="B81" s="53">
        <v>10</v>
      </c>
      <c r="C81" s="15" t="s">
        <v>115</v>
      </c>
      <c r="D81" s="3"/>
      <c r="E81" s="61"/>
      <c r="F81" s="62"/>
      <c r="G81" s="66"/>
      <c r="H81" s="62"/>
      <c r="I81" s="62"/>
    </row>
    <row r="82" spans="1:9" ht="117.75" customHeight="1">
      <c r="A82" s="181">
        <f>A81+0.01</f>
        <v>7.01</v>
      </c>
      <c r="B82" s="57">
        <v>10.14</v>
      </c>
      <c r="C82" s="18" t="s">
        <v>116</v>
      </c>
      <c r="D82" s="129"/>
      <c r="E82" s="57"/>
      <c r="F82" s="58"/>
      <c r="G82" s="66"/>
      <c r="H82" s="58"/>
      <c r="I82" s="62"/>
    </row>
    <row r="83" spans="1:9">
      <c r="A83" s="182"/>
      <c r="B83" s="57" t="s">
        <v>117</v>
      </c>
      <c r="C83" s="18" t="s">
        <v>118</v>
      </c>
      <c r="D83" s="129"/>
      <c r="E83" s="57"/>
      <c r="F83" s="58"/>
      <c r="G83" s="66"/>
      <c r="H83" s="58"/>
      <c r="I83" s="62"/>
    </row>
    <row r="84" spans="1:9" ht="15.75" customHeight="1">
      <c r="A84" s="183"/>
      <c r="B84" s="57" t="s">
        <v>119</v>
      </c>
      <c r="C84" s="18" t="s">
        <v>120</v>
      </c>
      <c r="D84" s="129" t="s">
        <v>31</v>
      </c>
      <c r="E84" s="57">
        <v>365.3</v>
      </c>
      <c r="F84" s="58">
        <f>'[1]DOQ(Civil)'!H436</f>
        <v>111.83</v>
      </c>
      <c r="G84" s="66">
        <f t="shared" si="2"/>
        <v>477.13</v>
      </c>
      <c r="H84" s="204"/>
      <c r="I84" s="62">
        <f t="shared" si="3"/>
        <v>0</v>
      </c>
    </row>
    <row r="85" spans="1:9" ht="55.5" customHeight="1">
      <c r="A85" s="181">
        <f>A82+0.01</f>
        <v>7.02</v>
      </c>
      <c r="B85" s="55">
        <v>10.16</v>
      </c>
      <c r="C85" s="16" t="s">
        <v>121</v>
      </c>
      <c r="D85" s="129"/>
      <c r="E85" s="57"/>
      <c r="F85" s="58"/>
      <c r="G85" s="66"/>
      <c r="H85" s="58"/>
      <c r="I85" s="62"/>
    </row>
    <row r="86" spans="1:9" ht="21" customHeight="1">
      <c r="A86" s="182"/>
      <c r="B86" s="57" t="s">
        <v>122</v>
      </c>
      <c r="C86" s="18" t="s">
        <v>123</v>
      </c>
      <c r="D86" s="129" t="s">
        <v>124</v>
      </c>
      <c r="E86" s="58">
        <v>35200</v>
      </c>
      <c r="F86" s="58">
        <f>'[1]DOQ(Civil)'!H442</f>
        <v>9240</v>
      </c>
      <c r="G86" s="66">
        <f t="shared" si="2"/>
        <v>44440</v>
      </c>
      <c r="H86" s="204"/>
      <c r="I86" s="62">
        <f t="shared" si="3"/>
        <v>0</v>
      </c>
    </row>
    <row r="87" spans="1:9" ht="25.5">
      <c r="A87" s="182"/>
      <c r="B87" s="57">
        <v>10.19</v>
      </c>
      <c r="C87" s="18" t="s">
        <v>125</v>
      </c>
      <c r="D87" s="129" t="s">
        <v>124</v>
      </c>
      <c r="E87" s="57">
        <v>318.52999999999997</v>
      </c>
      <c r="F87" s="58">
        <f>'[1]DOQ(Civil)'!H448</f>
        <v>89.59</v>
      </c>
      <c r="G87" s="66">
        <f t="shared" si="2"/>
        <v>408.12</v>
      </c>
      <c r="H87" s="204"/>
      <c r="I87" s="62">
        <f t="shared" si="3"/>
        <v>0</v>
      </c>
    </row>
    <row r="88" spans="1:9" ht="21.75" customHeight="1">
      <c r="A88" s="183"/>
      <c r="B88" s="57" t="s">
        <v>126</v>
      </c>
      <c r="C88" s="18" t="s">
        <v>127</v>
      </c>
      <c r="D88" s="129" t="s">
        <v>82</v>
      </c>
      <c r="E88" s="58">
        <v>1</v>
      </c>
      <c r="F88" s="58">
        <v>1</v>
      </c>
      <c r="G88" s="66">
        <f t="shared" si="2"/>
        <v>2</v>
      </c>
      <c r="H88" s="204"/>
      <c r="I88" s="62">
        <f t="shared" si="3"/>
        <v>0</v>
      </c>
    </row>
    <row r="89" spans="1:9" ht="135" customHeight="1">
      <c r="A89" s="94">
        <v>7.03</v>
      </c>
      <c r="B89" s="57">
        <v>10.28</v>
      </c>
      <c r="C89" s="20" t="s">
        <v>500</v>
      </c>
      <c r="D89" s="130" t="s">
        <v>170</v>
      </c>
      <c r="E89" s="106">
        <v>501.9</v>
      </c>
      <c r="F89" s="58">
        <v>0</v>
      </c>
      <c r="G89" s="66">
        <f t="shared" si="2"/>
        <v>501.9</v>
      </c>
      <c r="H89" s="204"/>
      <c r="I89" s="62">
        <f t="shared" si="3"/>
        <v>0</v>
      </c>
    </row>
    <row r="90" spans="1:9" ht="69.75" customHeight="1">
      <c r="A90" s="62">
        <v>7.03</v>
      </c>
      <c r="B90" s="57">
        <v>10.3</v>
      </c>
      <c r="C90" s="18" t="s">
        <v>128</v>
      </c>
      <c r="D90" s="129" t="s">
        <v>25</v>
      </c>
      <c r="E90" s="58">
        <v>27</v>
      </c>
      <c r="F90" s="58">
        <f>'[1]DOQ(Civil)'!H457</f>
        <v>27</v>
      </c>
      <c r="G90" s="66">
        <f t="shared" si="2"/>
        <v>54</v>
      </c>
      <c r="H90" s="204"/>
      <c r="I90" s="62">
        <f t="shared" si="3"/>
        <v>0</v>
      </c>
    </row>
    <row r="91" spans="1:9">
      <c r="A91" s="53">
        <f>A81+1</f>
        <v>8</v>
      </c>
      <c r="B91" s="53">
        <v>11</v>
      </c>
      <c r="C91" s="15" t="s">
        <v>129</v>
      </c>
      <c r="D91" s="3"/>
      <c r="E91" s="61"/>
      <c r="F91" s="62"/>
      <c r="G91" s="66"/>
      <c r="H91" s="62"/>
      <c r="I91" s="62"/>
    </row>
    <row r="92" spans="1:9" s="10" customFormat="1" ht="25.5">
      <c r="A92" s="64">
        <v>8.01</v>
      </c>
      <c r="B92" s="64">
        <v>11.32</v>
      </c>
      <c r="C92" s="21" t="s">
        <v>439</v>
      </c>
      <c r="D92" s="22" t="s">
        <v>25</v>
      </c>
      <c r="E92" s="65">
        <v>26.1</v>
      </c>
      <c r="F92" s="107">
        <v>0</v>
      </c>
      <c r="G92" s="102">
        <f t="shared" si="2"/>
        <v>26.1</v>
      </c>
      <c r="H92" s="206"/>
      <c r="I92" s="62">
        <f t="shared" si="3"/>
        <v>0</v>
      </c>
    </row>
    <row r="93" spans="1:9" ht="93" customHeight="1">
      <c r="A93" s="62">
        <f>8.02</f>
        <v>8.02</v>
      </c>
      <c r="B93" s="61">
        <v>8.31</v>
      </c>
      <c r="C93" s="3" t="s">
        <v>130</v>
      </c>
      <c r="D93" s="3" t="s">
        <v>25</v>
      </c>
      <c r="E93" s="61">
        <v>801.61</v>
      </c>
      <c r="F93" s="62">
        <f>'[1]DOQ(Civil)'!H468</f>
        <v>250.5</v>
      </c>
      <c r="G93" s="66">
        <f t="shared" si="2"/>
        <v>1052.1100000000001</v>
      </c>
      <c r="H93" s="206"/>
      <c r="I93" s="62">
        <f t="shared" si="3"/>
        <v>0</v>
      </c>
    </row>
    <row r="94" spans="1:9" ht="98.25" customHeight="1">
      <c r="A94" s="62">
        <f>A93+0.01</f>
        <v>8.0299999999999994</v>
      </c>
      <c r="B94" s="61">
        <v>11.38</v>
      </c>
      <c r="C94" s="3" t="s">
        <v>131</v>
      </c>
      <c r="D94" s="3" t="s">
        <v>25</v>
      </c>
      <c r="E94" s="61">
        <v>161.78</v>
      </c>
      <c r="F94" s="62">
        <f>'[1]DOQ(Civil)'!H477</f>
        <v>47.72</v>
      </c>
      <c r="G94" s="66">
        <f t="shared" si="2"/>
        <v>209.5</v>
      </c>
      <c r="H94" s="206"/>
      <c r="I94" s="62">
        <f t="shared" si="3"/>
        <v>0</v>
      </c>
    </row>
    <row r="95" spans="1:9" ht="81" customHeight="1">
      <c r="A95" s="181">
        <f>A94+0.01</f>
        <v>8.0399999999999991</v>
      </c>
      <c r="B95" s="61">
        <v>11.41</v>
      </c>
      <c r="C95" s="3" t="s">
        <v>132</v>
      </c>
      <c r="D95" s="3"/>
      <c r="E95" s="61"/>
      <c r="F95" s="62"/>
      <c r="G95" s="66"/>
      <c r="H95" s="62"/>
      <c r="I95" s="62"/>
    </row>
    <row r="96" spans="1:9">
      <c r="A96" s="183"/>
      <c r="B96" s="61" t="s">
        <v>133</v>
      </c>
      <c r="C96" s="3" t="s">
        <v>134</v>
      </c>
      <c r="D96" s="3" t="s">
        <v>25</v>
      </c>
      <c r="E96" s="61">
        <v>1319.79</v>
      </c>
      <c r="F96" s="62">
        <f>'[1]DOQ(Civil)'!H489</f>
        <v>468.6</v>
      </c>
      <c r="G96" s="66">
        <f t="shared" si="2"/>
        <v>1788.3899999999999</v>
      </c>
      <c r="H96" s="206"/>
      <c r="I96" s="62">
        <f t="shared" si="3"/>
        <v>0</v>
      </c>
    </row>
    <row r="97" spans="1:9" ht="89.25">
      <c r="A97" s="181">
        <f>A95+0.01</f>
        <v>8.0499999999999989</v>
      </c>
      <c r="B97" s="61">
        <v>11.46</v>
      </c>
      <c r="C97" s="3" t="s">
        <v>135</v>
      </c>
      <c r="D97" s="3"/>
      <c r="E97" s="61"/>
      <c r="F97" s="62"/>
      <c r="G97" s="66"/>
      <c r="H97" s="62"/>
      <c r="I97" s="62"/>
    </row>
    <row r="98" spans="1:9">
      <c r="A98" s="183"/>
      <c r="B98" s="61" t="s">
        <v>136</v>
      </c>
      <c r="C98" s="3" t="s">
        <v>134</v>
      </c>
      <c r="D98" s="3" t="s">
        <v>25</v>
      </c>
      <c r="E98" s="61">
        <v>98.83</v>
      </c>
      <c r="F98" s="62">
        <f>'[1]DOQ(Civil)'!H499</f>
        <v>27.45</v>
      </c>
      <c r="G98" s="66">
        <f t="shared" si="2"/>
        <v>126.28</v>
      </c>
      <c r="H98" s="206"/>
      <c r="I98" s="62">
        <f t="shared" si="3"/>
        <v>0</v>
      </c>
    </row>
    <row r="99" spans="1:9" ht="51">
      <c r="A99" s="181">
        <v>8.06</v>
      </c>
      <c r="B99" s="61">
        <v>11.26</v>
      </c>
      <c r="C99" s="3" t="s">
        <v>440</v>
      </c>
      <c r="D99" s="3"/>
      <c r="E99" s="61"/>
      <c r="F99" s="62"/>
      <c r="G99" s="66"/>
      <c r="H99" s="62"/>
      <c r="I99" s="62"/>
    </row>
    <row r="100" spans="1:9" s="10" customFormat="1">
      <c r="A100" s="183"/>
      <c r="B100" s="65" t="s">
        <v>441</v>
      </c>
      <c r="C100" s="22" t="s">
        <v>442</v>
      </c>
      <c r="D100" s="22" t="s">
        <v>25</v>
      </c>
      <c r="E100" s="65">
        <v>40.86</v>
      </c>
      <c r="F100" s="107">
        <v>0</v>
      </c>
      <c r="G100" s="102">
        <f t="shared" si="2"/>
        <v>40.86</v>
      </c>
      <c r="H100" s="206"/>
      <c r="I100" s="62">
        <f t="shared" si="3"/>
        <v>0</v>
      </c>
    </row>
    <row r="101" spans="1:9" s="10" customFormat="1" ht="63.75">
      <c r="A101" s="95">
        <v>8.07</v>
      </c>
      <c r="B101" s="65"/>
      <c r="C101" s="22" t="s">
        <v>443</v>
      </c>
      <c r="D101" s="22" t="s">
        <v>25</v>
      </c>
      <c r="E101" s="65">
        <v>9.14</v>
      </c>
      <c r="F101" s="107">
        <v>0</v>
      </c>
      <c r="G101" s="102">
        <f t="shared" si="2"/>
        <v>9.14</v>
      </c>
      <c r="H101" s="206"/>
      <c r="I101" s="62">
        <f t="shared" si="3"/>
        <v>0</v>
      </c>
    </row>
    <row r="102" spans="1:9" s="10" customFormat="1" ht="25.5">
      <c r="A102" s="64">
        <v>8.01</v>
      </c>
      <c r="B102" s="64">
        <v>11.32</v>
      </c>
      <c r="C102" s="21" t="s">
        <v>439</v>
      </c>
      <c r="D102" s="22" t="s">
        <v>25</v>
      </c>
      <c r="E102" s="65">
        <v>26.1</v>
      </c>
      <c r="F102" s="107">
        <v>0</v>
      </c>
      <c r="G102" s="102">
        <f t="shared" ref="G102" si="4">E102+F102</f>
        <v>26.1</v>
      </c>
      <c r="H102" s="206"/>
      <c r="I102" s="62">
        <f t="shared" si="3"/>
        <v>0</v>
      </c>
    </row>
    <row r="103" spans="1:9">
      <c r="A103" s="53">
        <f>A91+1</f>
        <v>9</v>
      </c>
      <c r="B103" s="53">
        <v>12</v>
      </c>
      <c r="C103" s="15" t="s">
        <v>137</v>
      </c>
      <c r="D103" s="3"/>
      <c r="E103" s="61"/>
      <c r="F103" s="62"/>
      <c r="G103" s="66"/>
      <c r="H103" s="62"/>
      <c r="I103" s="62"/>
    </row>
    <row r="104" spans="1:9" ht="155.25" customHeight="1">
      <c r="A104" s="62">
        <f>A103+0.01</f>
        <v>9.01</v>
      </c>
      <c r="B104" s="62">
        <v>12.5</v>
      </c>
      <c r="C104" s="3" t="s">
        <v>138</v>
      </c>
      <c r="D104" s="3" t="s">
        <v>25</v>
      </c>
      <c r="E104" s="61">
        <v>2184.84</v>
      </c>
      <c r="F104" s="62">
        <f>'[1]DOQ(Civil)'!H516</f>
        <v>589.99</v>
      </c>
      <c r="G104" s="66">
        <f t="shared" si="2"/>
        <v>2774.83</v>
      </c>
      <c r="H104" s="206"/>
      <c r="I104" s="62">
        <f t="shared" si="3"/>
        <v>0</v>
      </c>
    </row>
    <row r="105" spans="1:9" ht="63.75">
      <c r="A105" s="62">
        <f>A104+0.01</f>
        <v>9.02</v>
      </c>
      <c r="B105" s="61">
        <v>12.51</v>
      </c>
      <c r="C105" s="3" t="s">
        <v>139</v>
      </c>
      <c r="D105" s="3"/>
      <c r="E105" s="61"/>
      <c r="F105" s="62"/>
      <c r="G105" s="66"/>
      <c r="H105" s="62"/>
      <c r="I105" s="62"/>
    </row>
    <row r="106" spans="1:9">
      <c r="A106" s="62" t="s">
        <v>444</v>
      </c>
      <c r="B106" s="61" t="s">
        <v>140</v>
      </c>
      <c r="C106" s="3" t="s">
        <v>141</v>
      </c>
      <c r="D106" s="3" t="s">
        <v>20</v>
      </c>
      <c r="E106" s="62">
        <v>130</v>
      </c>
      <c r="F106" s="62">
        <f>'[1]DOQ(Civil)'!H522</f>
        <v>39.1</v>
      </c>
      <c r="G106" s="66">
        <f t="shared" si="2"/>
        <v>169.1</v>
      </c>
      <c r="H106" s="206"/>
      <c r="I106" s="62">
        <f t="shared" si="3"/>
        <v>0</v>
      </c>
    </row>
    <row r="107" spans="1:9">
      <c r="A107" s="53">
        <f>A103+1</f>
        <v>10</v>
      </c>
      <c r="B107" s="53">
        <v>13</v>
      </c>
      <c r="C107" s="19" t="s">
        <v>142</v>
      </c>
      <c r="D107" s="3"/>
      <c r="E107" s="61"/>
      <c r="F107" s="62"/>
      <c r="G107" s="66"/>
      <c r="H107" s="62"/>
      <c r="I107" s="62"/>
    </row>
    <row r="108" spans="1:9" ht="25.5">
      <c r="A108" s="181">
        <f>A107+0.01</f>
        <v>10.01</v>
      </c>
      <c r="B108" s="61">
        <v>13.1</v>
      </c>
      <c r="C108" s="4" t="s">
        <v>143</v>
      </c>
      <c r="D108" s="3"/>
      <c r="E108" s="61"/>
      <c r="F108" s="62"/>
      <c r="G108" s="66"/>
      <c r="H108" s="62"/>
      <c r="I108" s="62"/>
    </row>
    <row r="109" spans="1:9">
      <c r="A109" s="182"/>
      <c r="B109" s="61" t="s">
        <v>144</v>
      </c>
      <c r="C109" s="4" t="s">
        <v>145</v>
      </c>
      <c r="D109" s="3" t="s">
        <v>25</v>
      </c>
      <c r="E109" s="61">
        <v>3537.55</v>
      </c>
      <c r="F109" s="62">
        <f>'[1]DOQ(Civil)'!H544</f>
        <v>1576.12</v>
      </c>
      <c r="G109" s="66">
        <f t="shared" ref="G109:G160" si="5">E109+F109</f>
        <v>5113.67</v>
      </c>
      <c r="H109" s="206"/>
      <c r="I109" s="62">
        <f t="shared" si="3"/>
        <v>0</v>
      </c>
    </row>
    <row r="110" spans="1:9" ht="25.5">
      <c r="A110" s="182"/>
      <c r="B110" s="61">
        <v>13.2</v>
      </c>
      <c r="C110" s="4" t="s">
        <v>146</v>
      </c>
      <c r="D110" s="3"/>
      <c r="E110" s="61"/>
      <c r="F110" s="62"/>
      <c r="G110" s="66"/>
      <c r="H110" s="62"/>
      <c r="I110" s="62"/>
    </row>
    <row r="111" spans="1:9">
      <c r="A111" s="183"/>
      <c r="B111" s="61" t="s">
        <v>147</v>
      </c>
      <c r="C111" s="4" t="s">
        <v>148</v>
      </c>
      <c r="D111" s="3" t="s">
        <v>25</v>
      </c>
      <c r="E111" s="61">
        <v>3182.07</v>
      </c>
      <c r="F111" s="62">
        <f>'[1]DOQ(Civil)'!H563</f>
        <v>1478.73</v>
      </c>
      <c r="G111" s="66">
        <f t="shared" si="5"/>
        <v>4660.8</v>
      </c>
      <c r="H111" s="206"/>
      <c r="I111" s="62">
        <f t="shared" si="3"/>
        <v>0</v>
      </c>
    </row>
    <row r="112" spans="1:9">
      <c r="A112" s="62">
        <f>A108+0.01</f>
        <v>10.02</v>
      </c>
      <c r="B112" s="66">
        <v>13.18</v>
      </c>
      <c r="C112" s="3" t="s">
        <v>149</v>
      </c>
      <c r="D112" s="3" t="s">
        <v>86</v>
      </c>
      <c r="E112" s="61">
        <v>309.39</v>
      </c>
      <c r="F112" s="62">
        <f>'[1]DOQ(Civil)'!H570</f>
        <v>116.27</v>
      </c>
      <c r="G112" s="66">
        <f t="shared" si="5"/>
        <v>425.65999999999997</v>
      </c>
      <c r="H112" s="206"/>
      <c r="I112" s="62">
        <f t="shared" si="3"/>
        <v>0</v>
      </c>
    </row>
    <row r="113" spans="1:9" ht="38.25">
      <c r="A113" s="181">
        <f>A112+0.01</f>
        <v>10.029999999999999</v>
      </c>
      <c r="B113" s="61">
        <v>13.42</v>
      </c>
      <c r="C113" s="3" t="s">
        <v>150</v>
      </c>
      <c r="D113" s="3"/>
      <c r="E113" s="61"/>
      <c r="F113" s="62"/>
      <c r="G113" s="66"/>
      <c r="H113" s="62"/>
      <c r="I113" s="62"/>
    </row>
    <row r="114" spans="1:9">
      <c r="A114" s="183"/>
      <c r="B114" s="61" t="s">
        <v>151</v>
      </c>
      <c r="C114" s="3" t="s">
        <v>152</v>
      </c>
      <c r="D114" s="3" t="s">
        <v>25</v>
      </c>
      <c r="E114" s="61">
        <v>4928.49</v>
      </c>
      <c r="F114" s="62">
        <f>'[1]DOQ(Civil)'!H579</f>
        <v>2771.97</v>
      </c>
      <c r="G114" s="66">
        <f t="shared" si="5"/>
        <v>7700.4599999999991</v>
      </c>
      <c r="H114" s="206"/>
      <c r="I114" s="62">
        <f t="shared" si="3"/>
        <v>0</v>
      </c>
    </row>
    <row r="115" spans="1:9" ht="56.25" customHeight="1">
      <c r="A115" s="181">
        <f>A113+0.01</f>
        <v>10.039999999999999</v>
      </c>
      <c r="B115" s="61">
        <v>13.48</v>
      </c>
      <c r="C115" s="3" t="s">
        <v>153</v>
      </c>
      <c r="D115" s="3"/>
      <c r="E115" s="61"/>
      <c r="F115" s="62"/>
      <c r="G115" s="66"/>
      <c r="H115" s="62"/>
      <c r="I115" s="62"/>
    </row>
    <row r="116" spans="1:9" ht="46.5" customHeight="1">
      <c r="A116" s="183"/>
      <c r="B116" s="61" t="s">
        <v>154</v>
      </c>
      <c r="C116" s="3" t="s">
        <v>155</v>
      </c>
      <c r="D116" s="3" t="s">
        <v>25</v>
      </c>
      <c r="E116" s="61">
        <v>1791.13</v>
      </c>
      <c r="F116" s="62">
        <f>'[1]DOQ(Civil)'!H588</f>
        <v>414.88</v>
      </c>
      <c r="G116" s="66">
        <f t="shared" si="5"/>
        <v>2206.0100000000002</v>
      </c>
      <c r="H116" s="206"/>
      <c r="I116" s="62">
        <f t="shared" si="3"/>
        <v>0</v>
      </c>
    </row>
    <row r="117" spans="1:9" ht="25.5">
      <c r="A117" s="181">
        <f>A115+0.01</f>
        <v>10.049999999999999</v>
      </c>
      <c r="B117" s="61">
        <v>13.61</v>
      </c>
      <c r="C117" s="3" t="s">
        <v>156</v>
      </c>
      <c r="D117" s="3"/>
      <c r="E117" s="61"/>
      <c r="F117" s="62"/>
      <c r="G117" s="66"/>
      <c r="H117" s="62"/>
      <c r="I117" s="62"/>
    </row>
    <row r="118" spans="1:9">
      <c r="A118" s="183"/>
      <c r="B118" s="61" t="s">
        <v>157</v>
      </c>
      <c r="C118" s="3" t="s">
        <v>158</v>
      </c>
      <c r="D118" s="3" t="s">
        <v>25</v>
      </c>
      <c r="E118" s="61">
        <v>2207.15</v>
      </c>
      <c r="F118" s="62">
        <f>'[1]DOQ(Civil)'!H597</f>
        <v>596.12</v>
      </c>
      <c r="G118" s="66">
        <f t="shared" si="5"/>
        <v>2803.27</v>
      </c>
      <c r="H118" s="206"/>
      <c r="I118" s="62">
        <f t="shared" si="3"/>
        <v>0</v>
      </c>
    </row>
    <row r="119" spans="1:9">
      <c r="A119" s="61">
        <v>10.06</v>
      </c>
      <c r="B119" s="61">
        <v>16.3</v>
      </c>
      <c r="C119" s="3" t="s">
        <v>159</v>
      </c>
      <c r="D119" s="3"/>
      <c r="E119" s="61"/>
      <c r="F119" s="62"/>
      <c r="G119" s="66"/>
      <c r="H119" s="62"/>
      <c r="I119" s="62"/>
    </row>
    <row r="120" spans="1:9">
      <c r="A120" s="61">
        <v>10.07</v>
      </c>
      <c r="B120" s="61" t="s">
        <v>160</v>
      </c>
      <c r="C120" s="3" t="s">
        <v>161</v>
      </c>
      <c r="D120" s="3" t="s">
        <v>162</v>
      </c>
      <c r="E120" s="61">
        <v>184.02</v>
      </c>
      <c r="F120" s="62">
        <f>'[1]DOQ(Civil)'!H601</f>
        <v>52.5</v>
      </c>
      <c r="G120" s="66">
        <f t="shared" si="5"/>
        <v>236.52</v>
      </c>
      <c r="H120" s="206"/>
      <c r="I120" s="62">
        <f t="shared" si="3"/>
        <v>0</v>
      </c>
    </row>
    <row r="121" spans="1:9">
      <c r="A121" s="61"/>
      <c r="B121" s="61"/>
      <c r="C121" s="3"/>
      <c r="D121" s="3"/>
      <c r="E121" s="61"/>
      <c r="F121" s="62"/>
      <c r="G121" s="66"/>
      <c r="H121" s="206"/>
      <c r="I121" s="62"/>
    </row>
    <row r="122" spans="1:9" s="99" customFormat="1" ht="81" customHeight="1">
      <c r="A122" s="61">
        <v>10.08</v>
      </c>
      <c r="B122" s="61">
        <v>16.399999999999999</v>
      </c>
      <c r="C122" s="3" t="s">
        <v>163</v>
      </c>
      <c r="D122" s="3" t="s">
        <v>7</v>
      </c>
      <c r="E122" s="61">
        <v>184.02</v>
      </c>
      <c r="F122" s="62">
        <f>'[1]DOQ(Civil)'!H603</f>
        <v>52.5</v>
      </c>
      <c r="G122" s="66">
        <f t="shared" si="5"/>
        <v>236.52</v>
      </c>
      <c r="H122" s="206"/>
      <c r="I122" s="62">
        <f t="shared" si="3"/>
        <v>0</v>
      </c>
    </row>
    <row r="123" spans="1:9">
      <c r="A123" s="53">
        <f>A107+1</f>
        <v>11</v>
      </c>
      <c r="B123" s="59">
        <v>21</v>
      </c>
      <c r="C123" s="19" t="s">
        <v>164</v>
      </c>
      <c r="D123" s="18"/>
      <c r="E123" s="60"/>
      <c r="F123" s="103"/>
      <c r="G123" s="66"/>
      <c r="H123" s="103"/>
      <c r="I123" s="62"/>
    </row>
    <row r="124" spans="1:9" ht="145.5" customHeight="1">
      <c r="A124" s="181">
        <f>A123+0.01</f>
        <v>11.01</v>
      </c>
      <c r="B124" s="60">
        <v>21.1</v>
      </c>
      <c r="C124" s="18" t="s">
        <v>165</v>
      </c>
      <c r="D124" s="18"/>
      <c r="E124" s="60"/>
      <c r="F124" s="103"/>
      <c r="G124" s="66"/>
      <c r="H124" s="103"/>
      <c r="I124" s="62"/>
    </row>
    <row r="125" spans="1:9">
      <c r="A125" s="182"/>
      <c r="B125" s="60" t="s">
        <v>166</v>
      </c>
      <c r="C125" s="18" t="s">
        <v>167</v>
      </c>
      <c r="D125" s="18"/>
      <c r="E125" s="60"/>
      <c r="F125" s="103"/>
      <c r="G125" s="66"/>
      <c r="H125" s="103"/>
      <c r="I125" s="62"/>
    </row>
    <row r="126" spans="1:9" ht="25.5">
      <c r="A126" s="183"/>
      <c r="B126" s="60" t="s">
        <v>168</v>
      </c>
      <c r="C126" s="18" t="s">
        <v>169</v>
      </c>
      <c r="D126" s="18" t="s">
        <v>170</v>
      </c>
      <c r="E126" s="60">
        <v>1778.11</v>
      </c>
      <c r="F126" s="103">
        <f>'[1]DOQ(Civil)'!H618</f>
        <v>578.59</v>
      </c>
      <c r="G126" s="66">
        <f t="shared" si="5"/>
        <v>2356.6999999999998</v>
      </c>
      <c r="H126" s="205"/>
      <c r="I126" s="62">
        <f t="shared" si="3"/>
        <v>0</v>
      </c>
    </row>
    <row r="127" spans="1:9" ht="53.25" customHeight="1">
      <c r="A127" s="181">
        <f>A124+0.01</f>
        <v>11.02</v>
      </c>
      <c r="B127" s="60" t="s">
        <v>171</v>
      </c>
      <c r="C127" s="18" t="s">
        <v>172</v>
      </c>
      <c r="D127" s="18"/>
      <c r="E127" s="60"/>
      <c r="F127" s="103"/>
      <c r="G127" s="66"/>
      <c r="H127" s="103"/>
      <c r="I127" s="62"/>
    </row>
    <row r="128" spans="1:9" ht="25.5">
      <c r="A128" s="183"/>
      <c r="B128" s="60" t="s">
        <v>173</v>
      </c>
      <c r="C128" s="18" t="s">
        <v>169</v>
      </c>
      <c r="D128" s="18" t="s">
        <v>170</v>
      </c>
      <c r="E128" s="60">
        <v>2395.0100000000002</v>
      </c>
      <c r="F128" s="103">
        <f>'[1]DOQ(Civil)'!H630</f>
        <v>780.95</v>
      </c>
      <c r="G128" s="66">
        <f t="shared" si="5"/>
        <v>3175.96</v>
      </c>
      <c r="H128" s="205"/>
      <c r="I128" s="62">
        <f t="shared" si="3"/>
        <v>0</v>
      </c>
    </row>
    <row r="129" spans="1:9" ht="56.25" customHeight="1">
      <c r="A129" s="181">
        <f>A127+0.01</f>
        <v>11.03</v>
      </c>
      <c r="B129" s="60">
        <v>21.3</v>
      </c>
      <c r="C129" s="18" t="s">
        <v>174</v>
      </c>
      <c r="D129" s="18"/>
      <c r="E129" s="60"/>
      <c r="F129" s="103"/>
      <c r="G129" s="66"/>
      <c r="H129" s="103"/>
      <c r="I129" s="62"/>
    </row>
    <row r="130" spans="1:9">
      <c r="A130" s="183"/>
      <c r="B130" s="60" t="s">
        <v>175</v>
      </c>
      <c r="C130" s="18" t="s">
        <v>176</v>
      </c>
      <c r="D130" s="18" t="s">
        <v>25</v>
      </c>
      <c r="E130" s="60">
        <v>245.42</v>
      </c>
      <c r="F130" s="103">
        <f>'[1]DOQ(Civil)'!H641</f>
        <v>72.61</v>
      </c>
      <c r="G130" s="66">
        <f t="shared" si="5"/>
        <v>318.02999999999997</v>
      </c>
      <c r="H130" s="205"/>
      <c r="I130" s="62">
        <f t="shared" si="3"/>
        <v>0</v>
      </c>
    </row>
    <row r="131" spans="1:9" ht="114.75">
      <c r="A131" s="62">
        <f>A129+0.01</f>
        <v>11.04</v>
      </c>
      <c r="B131" s="60">
        <v>21.17</v>
      </c>
      <c r="C131" s="18" t="s">
        <v>177</v>
      </c>
      <c r="D131" s="18" t="s">
        <v>170</v>
      </c>
      <c r="E131" s="60">
        <v>1848.16</v>
      </c>
      <c r="F131" s="103">
        <f>'[1]DOQ(Civil)'!H646</f>
        <v>542.48</v>
      </c>
      <c r="G131" s="66">
        <f t="shared" si="5"/>
        <v>2390.6400000000003</v>
      </c>
      <c r="H131" s="205"/>
      <c r="I131" s="62">
        <f t="shared" si="3"/>
        <v>0</v>
      </c>
    </row>
    <row r="132" spans="1:9" ht="51.75" customHeight="1">
      <c r="A132" s="188">
        <f>A131+0.01</f>
        <v>11.049999999999999</v>
      </c>
      <c r="B132" s="60">
        <v>21.8</v>
      </c>
      <c r="C132" s="18" t="s">
        <v>178</v>
      </c>
      <c r="D132" s="18"/>
      <c r="E132" s="60"/>
      <c r="F132" s="103"/>
      <c r="G132" s="66"/>
      <c r="H132" s="103"/>
      <c r="I132" s="62"/>
    </row>
    <row r="133" spans="1:9">
      <c r="A133" s="189"/>
      <c r="B133" s="60" t="s">
        <v>179</v>
      </c>
      <c r="C133" s="18" t="s">
        <v>180</v>
      </c>
      <c r="D133" s="18" t="s">
        <v>31</v>
      </c>
      <c r="E133" s="60">
        <v>554.4</v>
      </c>
      <c r="F133" s="103">
        <f>'[1]DOQ(Civil)'!H654</f>
        <v>179.2</v>
      </c>
      <c r="G133" s="66">
        <f t="shared" si="5"/>
        <v>733.59999999999991</v>
      </c>
      <c r="H133" s="205"/>
      <c r="I133" s="62">
        <f t="shared" si="3"/>
        <v>0</v>
      </c>
    </row>
    <row r="134" spans="1:9" ht="54.75" customHeight="1">
      <c r="A134" s="188">
        <f>A132+0.01</f>
        <v>11.059999999999999</v>
      </c>
      <c r="B134" s="60">
        <v>21.11</v>
      </c>
      <c r="C134" s="18" t="s">
        <v>181</v>
      </c>
      <c r="D134" s="18"/>
      <c r="E134" s="60"/>
      <c r="F134" s="103"/>
      <c r="G134" s="66"/>
      <c r="H134" s="103"/>
      <c r="I134" s="62"/>
    </row>
    <row r="135" spans="1:9">
      <c r="A135" s="189"/>
      <c r="B135" s="60" t="s">
        <v>182</v>
      </c>
      <c r="C135" s="18" t="s">
        <v>183</v>
      </c>
      <c r="D135" s="18" t="s">
        <v>82</v>
      </c>
      <c r="E135" s="103">
        <v>200</v>
      </c>
      <c r="F135" s="103">
        <f>'[1]DOQ(Civil)'!H662</f>
        <v>64</v>
      </c>
      <c r="G135" s="66">
        <f t="shared" si="5"/>
        <v>264</v>
      </c>
      <c r="H135" s="205"/>
      <c r="I135" s="62">
        <f t="shared" si="3"/>
        <v>0</v>
      </c>
    </row>
    <row r="136" spans="1:9">
      <c r="A136" s="59">
        <f>'[1]Civil Summary'!A17</f>
        <v>12</v>
      </c>
      <c r="B136" s="60">
        <v>26</v>
      </c>
      <c r="C136" s="23" t="str">
        <f>'[1]Civil Summary'!B17</f>
        <v xml:space="preserve">NEW TECHNOLOGIES AND MATERIALS WORK </v>
      </c>
      <c r="D136" s="18"/>
      <c r="E136" s="60"/>
      <c r="F136" s="103"/>
      <c r="G136" s="66"/>
      <c r="H136" s="103"/>
      <c r="I136" s="62"/>
    </row>
    <row r="137" spans="1:9" ht="131.25" customHeight="1">
      <c r="A137" s="62">
        <f>A136+0.01</f>
        <v>12.01</v>
      </c>
      <c r="B137" s="60">
        <v>26.25</v>
      </c>
      <c r="C137" s="18" t="s">
        <v>184</v>
      </c>
      <c r="D137" s="18" t="s">
        <v>25</v>
      </c>
      <c r="E137" s="60">
        <v>1599.9</v>
      </c>
      <c r="F137" s="103">
        <f>'[1]DOQ(Civil)'!H669</f>
        <v>422.46</v>
      </c>
      <c r="G137" s="66">
        <f t="shared" si="5"/>
        <v>2022.3600000000001</v>
      </c>
      <c r="H137" s="206"/>
      <c r="I137" s="62">
        <f t="shared" si="3"/>
        <v>0</v>
      </c>
    </row>
    <row r="138" spans="1:9" ht="18">
      <c r="A138" s="62">
        <v>13</v>
      </c>
      <c r="B138" s="67"/>
      <c r="C138" s="24" t="s">
        <v>185</v>
      </c>
      <c r="D138" s="18"/>
      <c r="E138" s="60"/>
      <c r="F138" s="103"/>
      <c r="G138" s="66"/>
      <c r="H138" s="103"/>
      <c r="I138" s="62"/>
    </row>
    <row r="139" spans="1:9" ht="38.25">
      <c r="A139" s="62">
        <v>13.01</v>
      </c>
      <c r="B139" s="67">
        <v>9.1140000000000008</v>
      </c>
      <c r="C139" s="25" t="s">
        <v>186</v>
      </c>
      <c r="D139" s="18"/>
      <c r="E139" s="60"/>
      <c r="F139" s="103"/>
      <c r="G139" s="66"/>
      <c r="H139" s="103"/>
      <c r="I139" s="62"/>
    </row>
    <row r="140" spans="1:9">
      <c r="A140" s="62" t="s">
        <v>445</v>
      </c>
      <c r="B140" s="67" t="s">
        <v>187</v>
      </c>
      <c r="C140" s="25" t="s">
        <v>188</v>
      </c>
      <c r="D140" s="18" t="s">
        <v>82</v>
      </c>
      <c r="E140" s="103">
        <v>96</v>
      </c>
      <c r="F140" s="103">
        <f>'[1]DOQ(Civil)'!H677</f>
        <v>30</v>
      </c>
      <c r="G140" s="66">
        <f t="shared" si="5"/>
        <v>126</v>
      </c>
      <c r="H140" s="205"/>
      <c r="I140" s="62">
        <f t="shared" si="3"/>
        <v>0</v>
      </c>
    </row>
    <row r="141" spans="1:9" ht="98.25" customHeight="1">
      <c r="A141" s="62" t="s">
        <v>503</v>
      </c>
      <c r="B141" s="67">
        <v>5.16</v>
      </c>
      <c r="C141" s="25" t="s">
        <v>189</v>
      </c>
      <c r="D141" s="18" t="s">
        <v>7</v>
      </c>
      <c r="E141" s="103">
        <v>1</v>
      </c>
      <c r="F141" s="103">
        <v>1</v>
      </c>
      <c r="G141" s="66">
        <f t="shared" si="5"/>
        <v>2</v>
      </c>
      <c r="H141" s="205"/>
      <c r="I141" s="62">
        <f t="shared" si="3"/>
        <v>0</v>
      </c>
    </row>
    <row r="142" spans="1:9" ht="51">
      <c r="A142" s="62" t="s">
        <v>504</v>
      </c>
      <c r="B142" s="67">
        <v>10.130000000000001</v>
      </c>
      <c r="C142" s="25" t="s">
        <v>190</v>
      </c>
      <c r="D142" s="18"/>
      <c r="E142" s="60"/>
      <c r="F142" s="103"/>
      <c r="G142" s="66"/>
      <c r="H142" s="103"/>
      <c r="I142" s="62"/>
    </row>
    <row r="143" spans="1:9" ht="38.25">
      <c r="A143" s="62" t="s">
        <v>505</v>
      </c>
      <c r="B143" s="67" t="s">
        <v>191</v>
      </c>
      <c r="C143" s="25" t="s">
        <v>438</v>
      </c>
      <c r="D143" s="18" t="s">
        <v>56</v>
      </c>
      <c r="E143" s="60">
        <v>1902.91</v>
      </c>
      <c r="F143" s="103">
        <f>'[1]DOQ(Civil)'!H680</f>
        <v>594.66</v>
      </c>
      <c r="G143" s="66">
        <f t="shared" si="5"/>
        <v>2497.5700000000002</v>
      </c>
      <c r="H143" s="205"/>
      <c r="I143" s="62">
        <f t="shared" ref="I143:I204" si="6">G143*H143</f>
        <v>0</v>
      </c>
    </row>
    <row r="144" spans="1:9">
      <c r="A144" s="63">
        <v>14</v>
      </c>
      <c r="B144" s="60"/>
      <c r="C144" s="19" t="s">
        <v>192</v>
      </c>
      <c r="D144" s="18"/>
      <c r="E144" s="60"/>
      <c r="F144" s="103"/>
      <c r="G144" s="66"/>
      <c r="H144" s="103"/>
      <c r="I144" s="62"/>
    </row>
    <row r="145" spans="1:9">
      <c r="A145" s="68">
        <v>14.01</v>
      </c>
      <c r="B145" s="68" t="s">
        <v>193</v>
      </c>
      <c r="C145" s="2" t="s">
        <v>194</v>
      </c>
      <c r="D145" s="2" t="s">
        <v>25</v>
      </c>
      <c r="E145" s="68">
        <v>84.24</v>
      </c>
      <c r="F145" s="108">
        <f>'[1]DOQ(Civil)'!H684</f>
        <v>36.72</v>
      </c>
      <c r="G145" s="66">
        <f t="shared" si="5"/>
        <v>120.96</v>
      </c>
      <c r="H145" s="207"/>
      <c r="I145" s="62">
        <f t="shared" si="6"/>
        <v>0</v>
      </c>
    </row>
    <row r="146" spans="1:9" ht="25.5">
      <c r="A146" s="68">
        <v>14.02</v>
      </c>
      <c r="B146" s="68" t="s">
        <v>195</v>
      </c>
      <c r="C146" s="2" t="s">
        <v>196</v>
      </c>
      <c r="D146" s="2" t="s">
        <v>25</v>
      </c>
      <c r="E146" s="108">
        <v>373.9</v>
      </c>
      <c r="F146" s="108">
        <f>'[1]DOQ(Civil)'!H689</f>
        <v>85.78</v>
      </c>
      <c r="G146" s="66">
        <f t="shared" si="5"/>
        <v>459.67999999999995</v>
      </c>
      <c r="H146" s="207"/>
      <c r="I146" s="62">
        <f t="shared" si="6"/>
        <v>0</v>
      </c>
    </row>
    <row r="147" spans="1:9" ht="25.5">
      <c r="A147" s="68">
        <v>14.03</v>
      </c>
      <c r="B147" s="68" t="s">
        <v>197</v>
      </c>
      <c r="C147" s="2" t="s">
        <v>198</v>
      </c>
      <c r="D147" s="2" t="s">
        <v>82</v>
      </c>
      <c r="E147" s="108">
        <v>97</v>
      </c>
      <c r="F147" s="108">
        <f>'[1]DOQ(Civil)'!H695</f>
        <v>30</v>
      </c>
      <c r="G147" s="66">
        <f t="shared" si="5"/>
        <v>127</v>
      </c>
      <c r="H147" s="207"/>
      <c r="I147" s="62">
        <f t="shared" si="6"/>
        <v>0</v>
      </c>
    </row>
    <row r="148" spans="1:9" ht="18">
      <c r="A148" s="185" t="s">
        <v>493</v>
      </c>
      <c r="B148" s="186"/>
      <c r="C148" s="187"/>
      <c r="D148" s="2"/>
      <c r="E148" s="68"/>
      <c r="F148" s="68"/>
      <c r="G148" s="66"/>
      <c r="H148" s="68"/>
      <c r="I148" s="62"/>
    </row>
    <row r="149" spans="1:9">
      <c r="A149" s="96">
        <v>15</v>
      </c>
      <c r="B149" s="5"/>
      <c r="C149" s="26" t="s">
        <v>199</v>
      </c>
      <c r="D149" s="27"/>
      <c r="E149" s="6"/>
      <c r="F149" s="6"/>
      <c r="G149" s="66"/>
      <c r="H149" s="5"/>
      <c r="I149" s="62"/>
    </row>
    <row r="150" spans="1:9" ht="38.25">
      <c r="A150" s="5">
        <v>15.1</v>
      </c>
      <c r="B150" s="5"/>
      <c r="C150" s="26" t="s">
        <v>200</v>
      </c>
      <c r="D150" s="27"/>
      <c r="E150" s="6"/>
      <c r="F150" s="6"/>
      <c r="G150" s="66"/>
      <c r="H150" s="5"/>
      <c r="I150" s="62"/>
    </row>
    <row r="151" spans="1:9" ht="89.25">
      <c r="A151" s="5" t="s">
        <v>449</v>
      </c>
      <c r="B151" s="69" t="s">
        <v>201</v>
      </c>
      <c r="C151" s="27" t="s">
        <v>202</v>
      </c>
      <c r="D151" s="27"/>
      <c r="E151" s="6"/>
      <c r="F151" s="5"/>
      <c r="G151" s="66"/>
      <c r="H151" s="5"/>
      <c r="I151" s="62"/>
    </row>
    <row r="152" spans="1:9">
      <c r="A152" s="5" t="s">
        <v>450</v>
      </c>
      <c r="B152" s="5"/>
      <c r="C152" s="27" t="s">
        <v>203</v>
      </c>
      <c r="D152" s="131" t="s">
        <v>204</v>
      </c>
      <c r="E152" s="69">
        <v>429</v>
      </c>
      <c r="F152" s="110">
        <v>125</v>
      </c>
      <c r="G152" s="66">
        <f t="shared" si="5"/>
        <v>554</v>
      </c>
      <c r="H152" s="208"/>
      <c r="I152" s="62">
        <f t="shared" si="6"/>
        <v>0</v>
      </c>
    </row>
    <row r="153" spans="1:9" ht="55.5" customHeight="1">
      <c r="A153" s="5">
        <v>15.2</v>
      </c>
      <c r="B153" s="70" t="s">
        <v>201</v>
      </c>
      <c r="C153" s="27" t="s">
        <v>205</v>
      </c>
      <c r="D153" s="131" t="s">
        <v>206</v>
      </c>
      <c r="E153" s="69">
        <v>3500</v>
      </c>
      <c r="F153" s="110">
        <v>1800</v>
      </c>
      <c r="G153" s="66">
        <f t="shared" si="5"/>
        <v>5300</v>
      </c>
      <c r="H153" s="208"/>
      <c r="I153" s="62">
        <f t="shared" si="6"/>
        <v>0</v>
      </c>
    </row>
    <row r="154" spans="1:9" ht="38.25">
      <c r="A154" s="5">
        <v>15.3</v>
      </c>
      <c r="B154" s="5" t="s">
        <v>201</v>
      </c>
      <c r="C154" s="27" t="s">
        <v>207</v>
      </c>
      <c r="D154" s="131"/>
      <c r="E154" s="69"/>
      <c r="F154" s="110"/>
      <c r="G154" s="66"/>
      <c r="H154" s="69"/>
      <c r="I154" s="62"/>
    </row>
    <row r="155" spans="1:9">
      <c r="A155" s="5" t="s">
        <v>451</v>
      </c>
      <c r="B155" s="6"/>
      <c r="C155" s="27" t="s">
        <v>208</v>
      </c>
      <c r="D155" s="131" t="s">
        <v>206</v>
      </c>
      <c r="E155" s="69">
        <v>150</v>
      </c>
      <c r="F155" s="110">
        <v>100</v>
      </c>
      <c r="G155" s="66">
        <f t="shared" si="5"/>
        <v>250</v>
      </c>
      <c r="H155" s="209"/>
      <c r="I155" s="62">
        <f t="shared" si="6"/>
        <v>0</v>
      </c>
    </row>
    <row r="156" spans="1:9">
      <c r="A156" s="5" t="s">
        <v>452</v>
      </c>
      <c r="B156" s="6"/>
      <c r="C156" s="27" t="s">
        <v>209</v>
      </c>
      <c r="D156" s="131" t="s">
        <v>206</v>
      </c>
      <c r="E156" s="69">
        <v>2250</v>
      </c>
      <c r="F156" s="110">
        <v>900</v>
      </c>
      <c r="G156" s="66">
        <f t="shared" si="5"/>
        <v>3150</v>
      </c>
      <c r="H156" s="208"/>
      <c r="I156" s="62">
        <f t="shared" si="6"/>
        <v>0</v>
      </c>
    </row>
    <row r="157" spans="1:9">
      <c r="A157" s="5" t="s">
        <v>453</v>
      </c>
      <c r="B157" s="6"/>
      <c r="C157" s="27" t="s">
        <v>210</v>
      </c>
      <c r="D157" s="131" t="s">
        <v>206</v>
      </c>
      <c r="E157" s="69">
        <v>50</v>
      </c>
      <c r="F157" s="110">
        <v>50</v>
      </c>
      <c r="G157" s="66">
        <f t="shared" si="5"/>
        <v>100</v>
      </c>
      <c r="H157" s="208"/>
      <c r="I157" s="62">
        <f t="shared" si="6"/>
        <v>0</v>
      </c>
    </row>
    <row r="158" spans="1:9">
      <c r="A158" s="5" t="s">
        <v>454</v>
      </c>
      <c r="B158" s="6"/>
      <c r="C158" s="27" t="s">
        <v>211</v>
      </c>
      <c r="D158" s="131" t="s">
        <v>206</v>
      </c>
      <c r="E158" s="69">
        <v>90</v>
      </c>
      <c r="F158" s="110">
        <v>75</v>
      </c>
      <c r="G158" s="66">
        <f t="shared" si="5"/>
        <v>165</v>
      </c>
      <c r="H158" s="210"/>
      <c r="I158" s="62">
        <f t="shared" si="6"/>
        <v>0</v>
      </c>
    </row>
    <row r="159" spans="1:9">
      <c r="A159" s="5" t="s">
        <v>455</v>
      </c>
      <c r="B159" s="5"/>
      <c r="C159" s="27" t="s">
        <v>212</v>
      </c>
      <c r="D159" s="131" t="s">
        <v>206</v>
      </c>
      <c r="E159" s="69">
        <v>50</v>
      </c>
      <c r="F159" s="110">
        <v>25</v>
      </c>
      <c r="G159" s="66">
        <f t="shared" si="5"/>
        <v>75</v>
      </c>
      <c r="H159" s="208"/>
      <c r="I159" s="62">
        <f t="shared" si="6"/>
        <v>0</v>
      </c>
    </row>
    <row r="160" spans="1:9">
      <c r="A160" s="5" t="s">
        <v>456</v>
      </c>
      <c r="B160" s="6"/>
      <c r="C160" s="27" t="s">
        <v>213</v>
      </c>
      <c r="D160" s="131" t="s">
        <v>206</v>
      </c>
      <c r="E160" s="69">
        <v>100</v>
      </c>
      <c r="F160" s="110">
        <v>75</v>
      </c>
      <c r="G160" s="66">
        <f t="shared" si="5"/>
        <v>175</v>
      </c>
      <c r="H160" s="208"/>
      <c r="I160" s="62">
        <f t="shared" si="6"/>
        <v>0</v>
      </c>
    </row>
    <row r="161" spans="1:9" ht="51">
      <c r="A161" s="5">
        <v>15.4</v>
      </c>
      <c r="B161" s="71" t="s">
        <v>201</v>
      </c>
      <c r="C161" s="27" t="s">
        <v>214</v>
      </c>
      <c r="D161" s="131" t="s">
        <v>215</v>
      </c>
      <c r="E161" s="69">
        <v>194</v>
      </c>
      <c r="F161" s="110">
        <v>60</v>
      </c>
      <c r="G161" s="66">
        <f t="shared" ref="G161:G235" si="7">E161+F161</f>
        <v>254</v>
      </c>
      <c r="H161" s="208"/>
      <c r="I161" s="62">
        <f t="shared" si="6"/>
        <v>0</v>
      </c>
    </row>
    <row r="162" spans="1:9" ht="51">
      <c r="A162" s="5">
        <v>15.5</v>
      </c>
      <c r="B162" s="71" t="s">
        <v>201</v>
      </c>
      <c r="C162" s="27" t="s">
        <v>216</v>
      </c>
      <c r="D162" s="131" t="s">
        <v>215</v>
      </c>
      <c r="E162" s="69">
        <v>6</v>
      </c>
      <c r="F162" s="110">
        <v>2</v>
      </c>
      <c r="G162" s="66">
        <f t="shared" si="7"/>
        <v>8</v>
      </c>
      <c r="H162" s="208"/>
      <c r="I162" s="62">
        <f t="shared" si="6"/>
        <v>0</v>
      </c>
    </row>
    <row r="163" spans="1:9" ht="69.75" customHeight="1">
      <c r="A163" s="5">
        <v>15.6</v>
      </c>
      <c r="B163" s="5" t="s">
        <v>201</v>
      </c>
      <c r="C163" s="28" t="s">
        <v>217</v>
      </c>
      <c r="D163" s="131"/>
      <c r="E163" s="69"/>
      <c r="F163" s="110"/>
      <c r="G163" s="66"/>
      <c r="H163" s="69"/>
      <c r="I163" s="62"/>
    </row>
    <row r="164" spans="1:9" s="10" customFormat="1" ht="18.75" customHeight="1">
      <c r="A164" s="5" t="s">
        <v>457</v>
      </c>
      <c r="B164" s="5"/>
      <c r="C164" s="27" t="s">
        <v>218</v>
      </c>
      <c r="D164" s="131" t="s">
        <v>206</v>
      </c>
      <c r="E164" s="69">
        <v>200</v>
      </c>
      <c r="F164" s="110">
        <v>500</v>
      </c>
      <c r="G164" s="102">
        <f t="shared" si="7"/>
        <v>700</v>
      </c>
      <c r="H164" s="208"/>
      <c r="I164" s="62">
        <f t="shared" si="6"/>
        <v>0</v>
      </c>
    </row>
    <row r="165" spans="1:9" s="10" customFormat="1">
      <c r="A165" s="5" t="s">
        <v>458</v>
      </c>
      <c r="B165" s="5"/>
      <c r="C165" s="27" t="s">
        <v>219</v>
      </c>
      <c r="D165" s="131" t="s">
        <v>206</v>
      </c>
      <c r="E165" s="69">
        <v>500</v>
      </c>
      <c r="F165" s="110">
        <v>100</v>
      </c>
      <c r="G165" s="102">
        <f t="shared" si="7"/>
        <v>600</v>
      </c>
      <c r="H165" s="208"/>
      <c r="I165" s="62">
        <f t="shared" si="6"/>
        <v>0</v>
      </c>
    </row>
    <row r="166" spans="1:9" ht="51">
      <c r="A166" s="5">
        <v>15.7</v>
      </c>
      <c r="B166" s="71" t="s">
        <v>201</v>
      </c>
      <c r="C166" s="27" t="s">
        <v>220</v>
      </c>
      <c r="D166" s="131" t="s">
        <v>215</v>
      </c>
      <c r="E166" s="69">
        <v>48</v>
      </c>
      <c r="F166" s="110">
        <v>15</v>
      </c>
      <c r="G166" s="66">
        <f t="shared" si="7"/>
        <v>63</v>
      </c>
      <c r="H166" s="208"/>
      <c r="I166" s="62">
        <f t="shared" si="6"/>
        <v>0</v>
      </c>
    </row>
    <row r="167" spans="1:9" ht="89.25">
      <c r="A167" s="96">
        <v>16</v>
      </c>
      <c r="B167" s="70" t="s">
        <v>201</v>
      </c>
      <c r="C167" s="27" t="s">
        <v>221</v>
      </c>
      <c r="D167" s="27"/>
      <c r="E167" s="6"/>
      <c r="F167" s="5"/>
      <c r="G167" s="66"/>
      <c r="H167" s="5"/>
      <c r="I167" s="62"/>
    </row>
    <row r="168" spans="1:9">
      <c r="A168" s="5">
        <v>16.100000000000001</v>
      </c>
      <c r="B168" s="5"/>
      <c r="C168" s="27" t="s">
        <v>222</v>
      </c>
      <c r="D168" s="131" t="s">
        <v>204</v>
      </c>
      <c r="E168" s="5">
        <v>10</v>
      </c>
      <c r="F168" s="6">
        <v>7</v>
      </c>
      <c r="G168" s="66">
        <f t="shared" si="7"/>
        <v>17</v>
      </c>
      <c r="H168" s="208"/>
      <c r="I168" s="62">
        <f t="shared" si="6"/>
        <v>0</v>
      </c>
    </row>
    <row r="169" spans="1:9">
      <c r="A169" s="97">
        <v>17</v>
      </c>
      <c r="B169" s="72"/>
      <c r="C169" s="26" t="s">
        <v>223</v>
      </c>
      <c r="D169" s="132"/>
      <c r="E169" s="69"/>
      <c r="F169" s="6"/>
      <c r="G169" s="66"/>
      <c r="H169" s="69"/>
      <c r="I169" s="62"/>
    </row>
    <row r="170" spans="1:9" ht="63.75">
      <c r="A170" s="96">
        <v>17.100000000000001</v>
      </c>
      <c r="B170" s="73">
        <v>-2.2999999999999998</v>
      </c>
      <c r="C170" s="29" t="s">
        <v>224</v>
      </c>
      <c r="D170" s="27"/>
      <c r="E170" s="6"/>
      <c r="F170" s="6"/>
      <c r="G170" s="66"/>
      <c r="H170" s="69"/>
      <c r="I170" s="62"/>
    </row>
    <row r="171" spans="1:9">
      <c r="A171" s="96">
        <v>17.2</v>
      </c>
      <c r="B171" s="5" t="s">
        <v>225</v>
      </c>
      <c r="C171" s="27" t="s">
        <v>226</v>
      </c>
      <c r="D171" s="27" t="s">
        <v>215</v>
      </c>
      <c r="E171" s="6">
        <v>50</v>
      </c>
      <c r="F171" s="6">
        <v>16</v>
      </c>
      <c r="G171" s="66">
        <f t="shared" si="7"/>
        <v>66</v>
      </c>
      <c r="H171" s="208"/>
      <c r="I171" s="62">
        <f t="shared" si="6"/>
        <v>0</v>
      </c>
    </row>
    <row r="172" spans="1:9" ht="51">
      <c r="A172" s="96">
        <v>18</v>
      </c>
      <c r="B172" s="5"/>
      <c r="C172" s="27" t="s">
        <v>227</v>
      </c>
      <c r="D172" s="27"/>
      <c r="E172" s="6"/>
      <c r="F172" s="6"/>
      <c r="G172" s="66"/>
      <c r="H172" s="69"/>
      <c r="I172" s="62"/>
    </row>
    <row r="173" spans="1:9">
      <c r="A173" s="97" t="s">
        <v>459</v>
      </c>
      <c r="B173" s="5" t="s">
        <v>228</v>
      </c>
      <c r="C173" s="27" t="s">
        <v>229</v>
      </c>
      <c r="D173" s="27" t="s">
        <v>215</v>
      </c>
      <c r="E173" s="6">
        <v>300</v>
      </c>
      <c r="F173" s="6">
        <v>96</v>
      </c>
      <c r="G173" s="66">
        <f t="shared" si="7"/>
        <v>396</v>
      </c>
      <c r="H173" s="208"/>
      <c r="I173" s="62">
        <f t="shared" si="6"/>
        <v>0</v>
      </c>
    </row>
    <row r="174" spans="1:9" ht="51">
      <c r="A174" s="5">
        <v>18.100000000000001</v>
      </c>
      <c r="B174" s="5"/>
      <c r="C174" s="29" t="s">
        <v>230</v>
      </c>
      <c r="D174" s="27"/>
      <c r="E174" s="6"/>
      <c r="F174" s="6"/>
      <c r="G174" s="66"/>
      <c r="H174" s="69"/>
      <c r="I174" s="62"/>
    </row>
    <row r="175" spans="1:9">
      <c r="A175" s="72" t="s">
        <v>460</v>
      </c>
      <c r="B175" s="5" t="s">
        <v>231</v>
      </c>
      <c r="C175" s="27" t="s">
        <v>232</v>
      </c>
      <c r="D175" s="27" t="s">
        <v>215</v>
      </c>
      <c r="E175" s="6">
        <v>2</v>
      </c>
      <c r="F175" s="6">
        <v>1</v>
      </c>
      <c r="G175" s="66">
        <f t="shared" si="7"/>
        <v>3</v>
      </c>
      <c r="H175" s="208"/>
      <c r="I175" s="62">
        <f t="shared" si="6"/>
        <v>0</v>
      </c>
    </row>
    <row r="176" spans="1:9">
      <c r="A176" s="72" t="s">
        <v>461</v>
      </c>
      <c r="B176" s="5" t="s">
        <v>233</v>
      </c>
      <c r="C176" s="27" t="s">
        <v>234</v>
      </c>
      <c r="D176" s="27" t="s">
        <v>215</v>
      </c>
      <c r="E176" s="6">
        <v>48</v>
      </c>
      <c r="F176" s="6">
        <v>15</v>
      </c>
      <c r="G176" s="66">
        <f t="shared" si="7"/>
        <v>63</v>
      </c>
      <c r="H176" s="208"/>
      <c r="I176" s="62">
        <f t="shared" si="6"/>
        <v>0</v>
      </c>
    </row>
    <row r="177" spans="1:9" s="10" customFormat="1" ht="76.5">
      <c r="A177" s="190">
        <v>19.100000000000001</v>
      </c>
      <c r="B177" s="5"/>
      <c r="C177" s="30" t="s">
        <v>462</v>
      </c>
      <c r="D177" s="27"/>
      <c r="E177" s="6"/>
      <c r="F177" s="6"/>
      <c r="G177" s="66"/>
      <c r="H177" s="69"/>
      <c r="I177" s="62"/>
    </row>
    <row r="178" spans="1:9" s="10" customFormat="1">
      <c r="A178" s="191"/>
      <c r="B178" s="5"/>
      <c r="C178" s="31" t="s">
        <v>478</v>
      </c>
      <c r="D178" s="27"/>
      <c r="E178" s="6"/>
      <c r="F178" s="6"/>
      <c r="G178" s="66"/>
      <c r="H178" s="69"/>
      <c r="I178" s="62"/>
    </row>
    <row r="179" spans="1:9" s="10" customFormat="1">
      <c r="A179" s="191"/>
      <c r="B179" s="5"/>
      <c r="C179" s="31" t="s">
        <v>463</v>
      </c>
      <c r="D179" s="27"/>
      <c r="E179" s="6"/>
      <c r="F179" s="6"/>
      <c r="G179" s="66"/>
      <c r="H179" s="69"/>
      <c r="I179" s="62"/>
    </row>
    <row r="180" spans="1:9" s="10" customFormat="1">
      <c r="A180" s="191"/>
      <c r="B180" s="5"/>
      <c r="C180" s="31" t="s">
        <v>238</v>
      </c>
      <c r="D180" s="27"/>
      <c r="E180" s="6"/>
      <c r="F180" s="6"/>
      <c r="G180" s="66"/>
      <c r="H180" s="69"/>
      <c r="I180" s="62"/>
    </row>
    <row r="181" spans="1:9" s="10" customFormat="1" ht="30">
      <c r="A181" s="191"/>
      <c r="B181" s="5"/>
      <c r="C181" s="31" t="s">
        <v>239</v>
      </c>
      <c r="D181" s="27"/>
      <c r="E181" s="6"/>
      <c r="F181" s="6"/>
      <c r="G181" s="66"/>
      <c r="H181" s="69"/>
      <c r="I181" s="62"/>
    </row>
    <row r="182" spans="1:9" s="10" customFormat="1">
      <c r="A182" s="191"/>
      <c r="B182" s="5"/>
      <c r="C182" s="31" t="s">
        <v>464</v>
      </c>
      <c r="D182" s="27"/>
      <c r="E182" s="6"/>
      <c r="F182" s="6"/>
      <c r="G182" s="66"/>
      <c r="H182" s="69"/>
      <c r="I182" s="62"/>
    </row>
    <row r="183" spans="1:9" s="10" customFormat="1">
      <c r="A183" s="191"/>
      <c r="B183" s="5"/>
      <c r="C183" s="31" t="s">
        <v>241</v>
      </c>
      <c r="D183" s="27"/>
      <c r="E183" s="6"/>
      <c r="F183" s="6"/>
      <c r="G183" s="66"/>
      <c r="H183" s="69"/>
      <c r="I183" s="62"/>
    </row>
    <row r="184" spans="1:9" s="10" customFormat="1">
      <c r="A184" s="191"/>
      <c r="B184" s="5"/>
      <c r="C184" s="31" t="s">
        <v>242</v>
      </c>
      <c r="D184" s="27"/>
      <c r="E184" s="6"/>
      <c r="F184" s="6"/>
      <c r="G184" s="66"/>
      <c r="H184" s="69"/>
      <c r="I184" s="62"/>
    </row>
    <row r="185" spans="1:9" s="10" customFormat="1">
      <c r="A185" s="191"/>
      <c r="B185" s="5"/>
      <c r="C185" s="31" t="s">
        <v>243</v>
      </c>
      <c r="D185" s="27"/>
      <c r="E185" s="6"/>
      <c r="F185" s="6"/>
      <c r="G185" s="66"/>
      <c r="H185" s="69"/>
      <c r="I185" s="62"/>
    </row>
    <row r="186" spans="1:9" s="10" customFormat="1">
      <c r="A186" s="191"/>
      <c r="B186" s="5"/>
      <c r="C186" s="31" t="s">
        <v>244</v>
      </c>
      <c r="D186" s="27"/>
      <c r="E186" s="6"/>
      <c r="F186" s="6"/>
      <c r="G186" s="66"/>
      <c r="H186" s="69"/>
      <c r="I186" s="62"/>
    </row>
    <row r="187" spans="1:9" s="10" customFormat="1" ht="62.25" customHeight="1">
      <c r="A187" s="191"/>
      <c r="B187" s="5"/>
      <c r="C187" s="32" t="s">
        <v>465</v>
      </c>
      <c r="D187" s="27"/>
      <c r="E187" s="6"/>
      <c r="F187" s="6"/>
      <c r="G187" s="66"/>
      <c r="H187" s="69"/>
      <c r="I187" s="62"/>
    </row>
    <row r="188" spans="1:9" s="10" customFormat="1">
      <c r="A188" s="191"/>
      <c r="B188" s="5"/>
      <c r="C188" s="31" t="s">
        <v>246</v>
      </c>
      <c r="D188" s="133"/>
      <c r="E188" s="74"/>
      <c r="F188" s="6"/>
      <c r="G188" s="66"/>
      <c r="H188" s="69"/>
      <c r="I188" s="62"/>
    </row>
    <row r="189" spans="1:9" s="10" customFormat="1">
      <c r="A189" s="191"/>
      <c r="B189" s="5" t="s">
        <v>247</v>
      </c>
      <c r="C189" s="31" t="s">
        <v>466</v>
      </c>
      <c r="D189" s="133"/>
      <c r="E189" s="74"/>
      <c r="F189" s="6"/>
      <c r="G189" s="66"/>
      <c r="H189" s="69"/>
      <c r="I189" s="62"/>
    </row>
    <row r="190" spans="1:9" s="10" customFormat="1">
      <c r="A190" s="191"/>
      <c r="B190" s="5" t="s">
        <v>249</v>
      </c>
      <c r="C190" s="31" t="s">
        <v>250</v>
      </c>
      <c r="D190" s="133"/>
      <c r="E190" s="74"/>
      <c r="F190" s="6"/>
      <c r="G190" s="66"/>
      <c r="H190" s="69"/>
      <c r="I190" s="62"/>
    </row>
    <row r="191" spans="1:9" s="10" customFormat="1">
      <c r="A191" s="191"/>
      <c r="B191" s="5" t="s">
        <v>251</v>
      </c>
      <c r="C191" s="31" t="s">
        <v>467</v>
      </c>
      <c r="D191" s="133"/>
      <c r="E191" s="74"/>
      <c r="F191" s="6"/>
      <c r="G191" s="66"/>
      <c r="H191" s="69"/>
      <c r="I191" s="62"/>
    </row>
    <row r="192" spans="1:9" s="10" customFormat="1">
      <c r="A192" s="192"/>
      <c r="B192" s="5"/>
      <c r="C192" s="32" t="s">
        <v>497</v>
      </c>
      <c r="D192" s="134" t="s">
        <v>215</v>
      </c>
      <c r="E192" s="74">
        <v>1</v>
      </c>
      <c r="F192" s="6"/>
      <c r="G192" s="66">
        <f t="shared" si="7"/>
        <v>1</v>
      </c>
      <c r="H192" s="208"/>
      <c r="I192" s="62">
        <f t="shared" si="6"/>
        <v>0</v>
      </c>
    </row>
    <row r="193" spans="1:9" s="10" customFormat="1">
      <c r="A193" s="190">
        <v>19.2</v>
      </c>
      <c r="B193" s="5"/>
      <c r="C193" s="31" t="s">
        <v>479</v>
      </c>
      <c r="D193" s="133"/>
      <c r="E193" s="74"/>
      <c r="F193" s="6"/>
      <c r="G193" s="66"/>
      <c r="H193" s="69"/>
      <c r="I193" s="62"/>
    </row>
    <row r="194" spans="1:9" s="10" customFormat="1">
      <c r="A194" s="191"/>
      <c r="B194" s="5"/>
      <c r="C194" s="31" t="s">
        <v>468</v>
      </c>
      <c r="D194" s="133"/>
      <c r="E194" s="74"/>
      <c r="F194" s="6"/>
      <c r="G194" s="66"/>
      <c r="H194" s="69"/>
      <c r="I194" s="62"/>
    </row>
    <row r="195" spans="1:9" s="10" customFormat="1">
      <c r="A195" s="191"/>
      <c r="B195" s="5"/>
      <c r="C195" s="31" t="s">
        <v>242</v>
      </c>
      <c r="D195" s="133"/>
      <c r="E195" s="74"/>
      <c r="F195" s="6"/>
      <c r="G195" s="66"/>
      <c r="H195" s="69"/>
      <c r="I195" s="62"/>
    </row>
    <row r="196" spans="1:9" s="10" customFormat="1">
      <c r="A196" s="191"/>
      <c r="B196" s="5"/>
      <c r="C196" s="31" t="s">
        <v>243</v>
      </c>
      <c r="D196" s="133"/>
      <c r="E196" s="74"/>
      <c r="F196" s="6"/>
      <c r="G196" s="66"/>
      <c r="H196" s="69"/>
      <c r="I196" s="62"/>
    </row>
    <row r="197" spans="1:9" s="10" customFormat="1">
      <c r="A197" s="191"/>
      <c r="B197" s="5"/>
      <c r="C197" s="31" t="s">
        <v>244</v>
      </c>
      <c r="D197" s="133"/>
      <c r="E197" s="74"/>
      <c r="F197" s="6"/>
      <c r="G197" s="66"/>
      <c r="H197" s="69"/>
      <c r="I197" s="62"/>
    </row>
    <row r="198" spans="1:9" s="10" customFormat="1" ht="63" customHeight="1">
      <c r="A198" s="191"/>
      <c r="B198" s="5"/>
      <c r="C198" s="31" t="s">
        <v>469</v>
      </c>
      <c r="D198" s="133"/>
      <c r="E198" s="74"/>
      <c r="F198" s="6"/>
      <c r="G198" s="66"/>
      <c r="H198" s="69"/>
      <c r="I198" s="62"/>
    </row>
    <row r="199" spans="1:9" s="10" customFormat="1">
      <c r="A199" s="191"/>
      <c r="B199" s="74"/>
      <c r="C199" s="31" t="s">
        <v>246</v>
      </c>
      <c r="D199" s="133"/>
      <c r="E199" s="74"/>
      <c r="F199" s="74"/>
      <c r="G199" s="66"/>
      <c r="H199" s="69"/>
      <c r="I199" s="62"/>
    </row>
    <row r="200" spans="1:9" s="10" customFormat="1">
      <c r="A200" s="191"/>
      <c r="B200" s="74" t="s">
        <v>247</v>
      </c>
      <c r="C200" s="31" t="s">
        <v>466</v>
      </c>
      <c r="D200" s="133"/>
      <c r="E200" s="74"/>
      <c r="F200" s="74"/>
      <c r="G200" s="66"/>
      <c r="H200" s="69"/>
      <c r="I200" s="62"/>
    </row>
    <row r="201" spans="1:9" s="10" customFormat="1">
      <c r="A201" s="191"/>
      <c r="B201" s="74" t="s">
        <v>249</v>
      </c>
      <c r="C201" s="31" t="s">
        <v>250</v>
      </c>
      <c r="D201" s="133"/>
      <c r="E201" s="74"/>
      <c r="F201" s="74"/>
      <c r="G201" s="66"/>
      <c r="H201" s="69"/>
      <c r="I201" s="62"/>
    </row>
    <row r="202" spans="1:9" s="10" customFormat="1">
      <c r="A202" s="191"/>
      <c r="B202" s="74" t="s">
        <v>251</v>
      </c>
      <c r="C202" s="31" t="s">
        <v>467</v>
      </c>
      <c r="D202" s="135"/>
      <c r="E202" s="111"/>
      <c r="F202" s="74"/>
      <c r="G202" s="66"/>
      <c r="H202" s="69"/>
      <c r="I202" s="62"/>
    </row>
    <row r="203" spans="1:9" s="10" customFormat="1">
      <c r="A203" s="192"/>
      <c r="B203" s="74"/>
      <c r="C203" s="32" t="s">
        <v>498</v>
      </c>
      <c r="D203" s="133" t="s">
        <v>215</v>
      </c>
      <c r="E203" s="74">
        <v>1</v>
      </c>
      <c r="F203" s="74"/>
      <c r="G203" s="66">
        <f t="shared" si="7"/>
        <v>1</v>
      </c>
      <c r="H203" s="208"/>
      <c r="I203" s="62">
        <f t="shared" si="6"/>
        <v>0</v>
      </c>
    </row>
    <row r="204" spans="1:9" s="10" customFormat="1" ht="93.75" customHeight="1">
      <c r="A204" s="97" t="s">
        <v>506</v>
      </c>
      <c r="B204" s="74" t="s">
        <v>235</v>
      </c>
      <c r="C204" s="31" t="s">
        <v>253</v>
      </c>
      <c r="D204" s="133" t="s">
        <v>215</v>
      </c>
      <c r="E204" s="74">
        <v>48</v>
      </c>
      <c r="F204" s="74"/>
      <c r="G204" s="66">
        <f t="shared" si="7"/>
        <v>48</v>
      </c>
      <c r="H204" s="208"/>
      <c r="I204" s="62">
        <f t="shared" si="6"/>
        <v>0</v>
      </c>
    </row>
    <row r="205" spans="1:9" s="10" customFormat="1" ht="50.25" customHeight="1">
      <c r="A205" s="190" t="s">
        <v>507</v>
      </c>
      <c r="B205" s="74" t="s">
        <v>235</v>
      </c>
      <c r="C205" s="31" t="s">
        <v>254</v>
      </c>
      <c r="D205" s="133"/>
      <c r="E205" s="74"/>
      <c r="F205" s="74"/>
      <c r="G205" s="66"/>
      <c r="H205" s="69"/>
      <c r="I205" s="62"/>
    </row>
    <row r="206" spans="1:9" s="10" customFormat="1">
      <c r="A206" s="191"/>
      <c r="B206" s="74"/>
      <c r="C206" s="31" t="s">
        <v>470</v>
      </c>
      <c r="D206" s="133" t="s">
        <v>206</v>
      </c>
      <c r="E206" s="74">
        <v>500</v>
      </c>
      <c r="F206" s="74"/>
      <c r="G206" s="66">
        <f t="shared" si="7"/>
        <v>500</v>
      </c>
      <c r="H206" s="208"/>
      <c r="I206" s="62">
        <f t="shared" ref="I206:I269" si="8">G206*H206</f>
        <v>0</v>
      </c>
    </row>
    <row r="207" spans="1:9" s="10" customFormat="1">
      <c r="A207" s="192"/>
      <c r="B207" s="74"/>
      <c r="C207" s="31" t="s">
        <v>471</v>
      </c>
      <c r="D207" s="133" t="s">
        <v>206</v>
      </c>
      <c r="E207" s="74">
        <v>50</v>
      </c>
      <c r="F207" s="74"/>
      <c r="G207" s="66">
        <f t="shared" si="7"/>
        <v>50</v>
      </c>
      <c r="H207" s="208"/>
      <c r="I207" s="62">
        <f t="shared" si="8"/>
        <v>0</v>
      </c>
    </row>
    <row r="208" spans="1:9" s="10" customFormat="1" ht="60">
      <c r="A208" s="190" t="s">
        <v>508</v>
      </c>
      <c r="B208" s="74" t="s">
        <v>256</v>
      </c>
      <c r="C208" s="31" t="s">
        <v>257</v>
      </c>
      <c r="D208" s="133"/>
      <c r="E208" s="74"/>
      <c r="F208" s="74"/>
      <c r="G208" s="66"/>
      <c r="H208" s="69"/>
      <c r="I208" s="62"/>
    </row>
    <row r="209" spans="1:9" s="10" customFormat="1">
      <c r="A209" s="191"/>
      <c r="B209" s="74"/>
      <c r="C209" s="31" t="s">
        <v>258</v>
      </c>
      <c r="D209" s="133" t="s">
        <v>206</v>
      </c>
      <c r="E209" s="74">
        <v>50</v>
      </c>
      <c r="F209" s="74"/>
      <c r="G209" s="66">
        <f t="shared" si="7"/>
        <v>50</v>
      </c>
      <c r="H209" s="208"/>
      <c r="I209" s="62">
        <f t="shared" si="8"/>
        <v>0</v>
      </c>
    </row>
    <row r="210" spans="1:9" s="10" customFormat="1">
      <c r="A210" s="192"/>
      <c r="B210" s="74"/>
      <c r="C210" s="31" t="s">
        <v>472</v>
      </c>
      <c r="D210" s="133" t="s">
        <v>206</v>
      </c>
      <c r="E210" s="74">
        <v>500</v>
      </c>
      <c r="F210" s="74"/>
      <c r="G210" s="66">
        <f t="shared" si="7"/>
        <v>500</v>
      </c>
      <c r="H210" s="208"/>
      <c r="I210" s="62">
        <f t="shared" si="8"/>
        <v>0</v>
      </c>
    </row>
    <row r="211" spans="1:9" s="10" customFormat="1" ht="45.75" customHeight="1">
      <c r="A211" s="190" t="s">
        <v>420</v>
      </c>
      <c r="B211" s="74" t="s">
        <v>259</v>
      </c>
      <c r="C211" s="31" t="s">
        <v>260</v>
      </c>
      <c r="D211" s="133"/>
      <c r="E211" s="74"/>
      <c r="F211" s="74"/>
      <c r="G211" s="66"/>
      <c r="H211" s="69"/>
      <c r="I211" s="62"/>
    </row>
    <row r="212" spans="1:9" s="10" customFormat="1">
      <c r="A212" s="191"/>
      <c r="B212" s="74"/>
      <c r="C212" s="31" t="s">
        <v>473</v>
      </c>
      <c r="D212" s="133" t="s">
        <v>215</v>
      </c>
      <c r="E212" s="74">
        <v>2</v>
      </c>
      <c r="F212" s="74"/>
      <c r="G212" s="66">
        <f t="shared" si="7"/>
        <v>2</v>
      </c>
      <c r="H212" s="208"/>
      <c r="I212" s="62">
        <f t="shared" si="8"/>
        <v>0</v>
      </c>
    </row>
    <row r="213" spans="1:9" s="10" customFormat="1">
      <c r="A213" s="192"/>
      <c r="B213" s="74"/>
      <c r="C213" s="31" t="s">
        <v>474</v>
      </c>
      <c r="D213" s="133" t="s">
        <v>215</v>
      </c>
      <c r="E213" s="74">
        <v>2</v>
      </c>
      <c r="F213" s="74"/>
      <c r="G213" s="66">
        <f t="shared" si="7"/>
        <v>2</v>
      </c>
      <c r="H213" s="208"/>
      <c r="I213" s="62">
        <f t="shared" si="8"/>
        <v>0</v>
      </c>
    </row>
    <row r="214" spans="1:9" ht="89.25">
      <c r="A214" s="178">
        <v>19.5</v>
      </c>
      <c r="B214" s="5" t="s">
        <v>235</v>
      </c>
      <c r="C214" s="33" t="s">
        <v>236</v>
      </c>
      <c r="D214" s="27"/>
      <c r="E214" s="6"/>
      <c r="F214" s="6"/>
      <c r="G214" s="66"/>
      <c r="H214" s="69"/>
      <c r="I214" s="62"/>
    </row>
    <row r="215" spans="1:9">
      <c r="A215" s="179"/>
      <c r="B215" s="5"/>
      <c r="C215" s="34" t="s">
        <v>477</v>
      </c>
      <c r="D215" s="136"/>
      <c r="E215" s="6"/>
      <c r="F215" s="6"/>
      <c r="G215" s="66"/>
      <c r="H215" s="69"/>
      <c r="I215" s="62"/>
    </row>
    <row r="216" spans="1:9">
      <c r="A216" s="179"/>
      <c r="B216" s="7"/>
      <c r="C216" s="29" t="s">
        <v>237</v>
      </c>
      <c r="D216" s="136"/>
      <c r="E216" s="6"/>
      <c r="F216" s="6"/>
      <c r="G216" s="66"/>
      <c r="H216" s="69"/>
      <c r="I216" s="62"/>
    </row>
    <row r="217" spans="1:9">
      <c r="A217" s="179"/>
      <c r="B217" s="8"/>
      <c r="C217" s="34" t="s">
        <v>238</v>
      </c>
      <c r="D217" s="136"/>
      <c r="E217" s="6"/>
      <c r="F217" s="6"/>
      <c r="G217" s="66"/>
      <c r="H217" s="69"/>
      <c r="I217" s="62"/>
    </row>
    <row r="218" spans="1:9" ht="25.5">
      <c r="A218" s="179"/>
      <c r="B218" s="7"/>
      <c r="C218" s="29" t="s">
        <v>239</v>
      </c>
      <c r="D218" s="136"/>
      <c r="E218" s="6"/>
      <c r="F218" s="6"/>
      <c r="G218" s="66"/>
      <c r="H218" s="69"/>
      <c r="I218" s="62"/>
    </row>
    <row r="219" spans="1:9">
      <c r="A219" s="179"/>
      <c r="B219" s="7"/>
      <c r="C219" s="29" t="s">
        <v>240</v>
      </c>
      <c r="D219" s="136"/>
      <c r="E219" s="6"/>
      <c r="F219" s="6"/>
      <c r="G219" s="66"/>
      <c r="H219" s="69"/>
      <c r="I219" s="62"/>
    </row>
    <row r="220" spans="1:9">
      <c r="A220" s="179"/>
      <c r="B220" s="7"/>
      <c r="C220" s="29" t="s">
        <v>241</v>
      </c>
      <c r="D220" s="136"/>
      <c r="E220" s="6"/>
      <c r="F220" s="6"/>
      <c r="G220" s="66"/>
      <c r="H220" s="69"/>
      <c r="I220" s="62"/>
    </row>
    <row r="221" spans="1:9">
      <c r="A221" s="179"/>
      <c r="B221" s="7"/>
      <c r="C221" s="29" t="s">
        <v>242</v>
      </c>
      <c r="D221" s="136"/>
      <c r="E221" s="6"/>
      <c r="F221" s="6"/>
      <c r="G221" s="66"/>
      <c r="H221" s="69"/>
      <c r="I221" s="62"/>
    </row>
    <row r="222" spans="1:9">
      <c r="A222" s="179"/>
      <c r="B222" s="7"/>
      <c r="C222" s="29" t="s">
        <v>243</v>
      </c>
      <c r="D222" s="136"/>
      <c r="E222" s="6"/>
      <c r="F222" s="6"/>
      <c r="G222" s="66"/>
      <c r="H222" s="69"/>
      <c r="I222" s="62"/>
    </row>
    <row r="223" spans="1:9">
      <c r="A223" s="179"/>
      <c r="B223" s="7"/>
      <c r="C223" s="34" t="s">
        <v>244</v>
      </c>
      <c r="D223" s="27"/>
      <c r="E223" s="6"/>
      <c r="F223" s="6"/>
      <c r="G223" s="66"/>
      <c r="H223" s="69"/>
      <c r="I223" s="62"/>
    </row>
    <row r="224" spans="1:9" ht="51">
      <c r="A224" s="179"/>
      <c r="B224" s="7"/>
      <c r="C224" s="29" t="s">
        <v>245</v>
      </c>
      <c r="D224" s="27"/>
      <c r="E224" s="6"/>
      <c r="F224" s="6"/>
      <c r="G224" s="66"/>
      <c r="H224" s="69"/>
      <c r="I224" s="62"/>
    </row>
    <row r="225" spans="1:9" s="1" customFormat="1">
      <c r="A225" s="179"/>
      <c r="B225" s="9"/>
      <c r="C225" s="35" t="s">
        <v>246</v>
      </c>
      <c r="D225" s="27"/>
      <c r="E225" s="6"/>
      <c r="F225" s="6"/>
      <c r="G225" s="66"/>
      <c r="H225" s="69"/>
      <c r="I225" s="62"/>
    </row>
    <row r="226" spans="1:9" s="1" customFormat="1">
      <c r="A226" s="179"/>
      <c r="B226" s="7" t="s">
        <v>247</v>
      </c>
      <c r="C226" s="36" t="s">
        <v>248</v>
      </c>
      <c r="D226" s="27"/>
      <c r="E226" s="6"/>
      <c r="F226" s="6"/>
      <c r="G226" s="66"/>
      <c r="H226" s="69"/>
      <c r="I226" s="62"/>
    </row>
    <row r="227" spans="1:9" s="1" customFormat="1">
      <c r="A227" s="179"/>
      <c r="B227" s="7" t="s">
        <v>249</v>
      </c>
      <c r="C227" s="36" t="s">
        <v>250</v>
      </c>
      <c r="D227" s="27"/>
      <c r="E227" s="6"/>
      <c r="F227" s="6"/>
      <c r="G227" s="66"/>
      <c r="H227" s="157"/>
      <c r="I227" s="62"/>
    </row>
    <row r="228" spans="1:9" s="1" customFormat="1">
      <c r="A228" s="179"/>
      <c r="B228" s="7" t="s">
        <v>251</v>
      </c>
      <c r="C228" s="36" t="s">
        <v>252</v>
      </c>
      <c r="D228" s="137"/>
      <c r="E228" s="6"/>
      <c r="F228" s="6"/>
      <c r="G228" s="66"/>
      <c r="H228" s="157"/>
      <c r="I228" s="62"/>
    </row>
    <row r="229" spans="1:9" s="1" customFormat="1">
      <c r="A229" s="180"/>
      <c r="B229" s="7"/>
      <c r="C229" s="32" t="s">
        <v>497</v>
      </c>
      <c r="D229" s="27" t="s">
        <v>215</v>
      </c>
      <c r="E229" s="6"/>
      <c r="F229" s="6">
        <v>1</v>
      </c>
      <c r="G229" s="66">
        <f t="shared" si="7"/>
        <v>1</v>
      </c>
      <c r="H229" s="211"/>
      <c r="I229" s="62">
        <f t="shared" si="8"/>
        <v>0</v>
      </c>
    </row>
    <row r="230" spans="1:9" ht="63.75">
      <c r="A230" s="5">
        <v>19.600000000000001</v>
      </c>
      <c r="B230" s="5" t="s">
        <v>235</v>
      </c>
      <c r="C230" s="37" t="s">
        <v>253</v>
      </c>
      <c r="D230" s="27" t="s">
        <v>215</v>
      </c>
      <c r="E230" s="6">
        <v>48</v>
      </c>
      <c r="F230" s="6">
        <v>15</v>
      </c>
      <c r="G230" s="66">
        <f t="shared" si="7"/>
        <v>63</v>
      </c>
      <c r="H230" s="211"/>
      <c r="I230" s="62">
        <f t="shared" si="8"/>
        <v>0</v>
      </c>
    </row>
    <row r="231" spans="1:9" ht="25.5">
      <c r="A231" s="178">
        <v>19.7</v>
      </c>
      <c r="B231" s="5" t="s">
        <v>235</v>
      </c>
      <c r="C231" s="38" t="s">
        <v>254</v>
      </c>
      <c r="D231" s="27"/>
      <c r="E231" s="6"/>
      <c r="F231" s="6"/>
      <c r="G231" s="66"/>
      <c r="H231" s="156"/>
      <c r="I231" s="62"/>
    </row>
    <row r="232" spans="1:9">
      <c r="A232" s="180"/>
      <c r="B232" s="5"/>
      <c r="C232" s="36" t="s">
        <v>255</v>
      </c>
      <c r="D232" s="27" t="s">
        <v>206</v>
      </c>
      <c r="E232" s="151"/>
      <c r="F232" s="151">
        <v>150</v>
      </c>
      <c r="G232" s="66">
        <f t="shared" si="7"/>
        <v>150</v>
      </c>
      <c r="H232" s="209"/>
      <c r="I232" s="62">
        <f t="shared" si="8"/>
        <v>0</v>
      </c>
    </row>
    <row r="233" spans="1:9" ht="51">
      <c r="A233" s="178">
        <v>19.8</v>
      </c>
      <c r="B233" s="75" t="s">
        <v>256</v>
      </c>
      <c r="C233" s="36" t="s">
        <v>257</v>
      </c>
      <c r="D233" s="27"/>
      <c r="E233" s="6"/>
      <c r="F233" s="6"/>
      <c r="G233" s="66"/>
      <c r="H233" s="69"/>
      <c r="I233" s="62"/>
    </row>
    <row r="234" spans="1:9">
      <c r="A234" s="179"/>
      <c r="B234" s="75"/>
      <c r="C234" s="36" t="s">
        <v>258</v>
      </c>
      <c r="D234" s="27" t="s">
        <v>206</v>
      </c>
      <c r="E234" s="6"/>
      <c r="F234" s="6">
        <v>150</v>
      </c>
      <c r="G234" s="66">
        <f t="shared" si="7"/>
        <v>150</v>
      </c>
      <c r="H234" s="212"/>
      <c r="I234" s="62">
        <f t="shared" si="8"/>
        <v>0</v>
      </c>
    </row>
    <row r="235" spans="1:9">
      <c r="A235" s="180"/>
      <c r="B235" s="75"/>
      <c r="C235" s="36" t="s">
        <v>472</v>
      </c>
      <c r="D235" s="27"/>
      <c r="E235" s="6"/>
      <c r="F235" s="6">
        <v>0</v>
      </c>
      <c r="G235" s="66">
        <f t="shared" si="7"/>
        <v>0</v>
      </c>
      <c r="H235" s="208"/>
      <c r="I235" s="62">
        <f t="shared" si="8"/>
        <v>0</v>
      </c>
    </row>
    <row r="236" spans="1:9" ht="51">
      <c r="A236" s="178">
        <v>19.899999999999999</v>
      </c>
      <c r="B236" s="75" t="s">
        <v>259</v>
      </c>
      <c r="C236" s="38" t="s">
        <v>260</v>
      </c>
      <c r="D236" s="27"/>
      <c r="E236" s="6"/>
      <c r="F236" s="6"/>
      <c r="G236" s="66"/>
      <c r="H236" s="69"/>
      <c r="I236" s="62"/>
    </row>
    <row r="237" spans="1:9">
      <c r="A237" s="179"/>
      <c r="B237" s="75"/>
      <c r="C237" s="36" t="s">
        <v>475</v>
      </c>
      <c r="D237" s="27"/>
      <c r="E237" s="6"/>
      <c r="F237" s="6"/>
      <c r="G237" s="66"/>
      <c r="H237" s="69"/>
      <c r="I237" s="62"/>
    </row>
    <row r="238" spans="1:9">
      <c r="A238" s="180"/>
      <c r="B238" s="7"/>
      <c r="C238" s="36" t="s">
        <v>476</v>
      </c>
      <c r="D238" s="27" t="s">
        <v>215</v>
      </c>
      <c r="E238" s="6"/>
      <c r="F238" s="6">
        <v>2</v>
      </c>
      <c r="G238" s="66">
        <f t="shared" ref="G238:G280" si="9">E238+F238</f>
        <v>2</v>
      </c>
      <c r="H238" s="213"/>
      <c r="I238" s="62">
        <f t="shared" si="8"/>
        <v>0</v>
      </c>
    </row>
    <row r="239" spans="1:9" s="10" customFormat="1">
      <c r="A239" s="148">
        <v>20</v>
      </c>
      <c r="B239" s="72"/>
      <c r="C239" s="26" t="s">
        <v>261</v>
      </c>
      <c r="D239" s="27"/>
      <c r="E239" s="6"/>
      <c r="F239" s="6"/>
      <c r="G239" s="102"/>
      <c r="H239" s="5"/>
      <c r="I239" s="62"/>
    </row>
    <row r="240" spans="1:9" ht="51">
      <c r="A240" s="96">
        <v>20.100000000000001</v>
      </c>
      <c r="B240" s="73">
        <v>-5.4</v>
      </c>
      <c r="C240" s="29" t="s">
        <v>262</v>
      </c>
      <c r="D240" s="27" t="s">
        <v>263</v>
      </c>
      <c r="E240" s="6">
        <v>2</v>
      </c>
      <c r="F240" s="6">
        <v>2</v>
      </c>
      <c r="G240" s="66">
        <f t="shared" si="9"/>
        <v>4</v>
      </c>
      <c r="H240" s="214"/>
      <c r="I240" s="62">
        <f t="shared" si="8"/>
        <v>0</v>
      </c>
    </row>
    <row r="241" spans="1:9" ht="63.75">
      <c r="A241" s="5">
        <v>20.2</v>
      </c>
      <c r="B241" s="73">
        <v>-5.9</v>
      </c>
      <c r="C241" s="29" t="s">
        <v>264</v>
      </c>
      <c r="D241" s="27" t="s">
        <v>206</v>
      </c>
      <c r="E241" s="6">
        <v>25</v>
      </c>
      <c r="F241" s="6">
        <v>25</v>
      </c>
      <c r="G241" s="66">
        <f t="shared" si="9"/>
        <v>50</v>
      </c>
      <c r="H241" s="214"/>
      <c r="I241" s="62">
        <f t="shared" si="8"/>
        <v>0</v>
      </c>
    </row>
    <row r="242" spans="1:9" ht="38.25">
      <c r="A242" s="5">
        <v>20.3</v>
      </c>
      <c r="B242" s="71">
        <v>-5.1100000000000003</v>
      </c>
      <c r="C242" s="29" t="s">
        <v>265</v>
      </c>
      <c r="D242" s="27" t="s">
        <v>206</v>
      </c>
      <c r="E242" s="6">
        <v>25</v>
      </c>
      <c r="F242" s="6">
        <v>25</v>
      </c>
      <c r="G242" s="66">
        <f t="shared" si="9"/>
        <v>50</v>
      </c>
      <c r="H242" s="214"/>
      <c r="I242" s="62">
        <f t="shared" si="8"/>
        <v>0</v>
      </c>
    </row>
    <row r="243" spans="1:9" ht="25.5">
      <c r="A243" s="5">
        <v>20.399999999999999</v>
      </c>
      <c r="B243" s="71">
        <v>-5.15</v>
      </c>
      <c r="C243" s="29" t="s">
        <v>266</v>
      </c>
      <c r="D243" s="27" t="s">
        <v>206</v>
      </c>
      <c r="E243" s="6">
        <v>50</v>
      </c>
      <c r="F243" s="6">
        <v>50</v>
      </c>
      <c r="G243" s="66">
        <f t="shared" si="9"/>
        <v>100</v>
      </c>
      <c r="H243" s="214"/>
      <c r="I243" s="62">
        <f t="shared" si="8"/>
        <v>0</v>
      </c>
    </row>
    <row r="244" spans="1:9" ht="25.5">
      <c r="A244" s="5">
        <v>20.5</v>
      </c>
      <c r="B244" s="71">
        <v>-5.16</v>
      </c>
      <c r="C244" s="29" t="s">
        <v>267</v>
      </c>
      <c r="D244" s="27" t="s">
        <v>206</v>
      </c>
      <c r="E244" s="6">
        <v>150</v>
      </c>
      <c r="F244" s="6">
        <v>75</v>
      </c>
      <c r="G244" s="66">
        <f t="shared" si="9"/>
        <v>225</v>
      </c>
      <c r="H244" s="214"/>
      <c r="I244" s="62">
        <f t="shared" si="8"/>
        <v>0</v>
      </c>
    </row>
    <row r="245" spans="1:9">
      <c r="A245" s="96">
        <v>21</v>
      </c>
      <c r="B245" s="5"/>
      <c r="C245" s="35" t="s">
        <v>268</v>
      </c>
      <c r="D245" s="27"/>
      <c r="E245" s="6"/>
      <c r="F245" s="6"/>
      <c r="G245" s="66"/>
      <c r="H245" s="5"/>
      <c r="I245" s="62"/>
    </row>
    <row r="246" spans="1:9" ht="36">
      <c r="A246" s="178">
        <v>21.1</v>
      </c>
      <c r="B246" s="5" t="s">
        <v>235</v>
      </c>
      <c r="C246" s="39" t="s">
        <v>269</v>
      </c>
      <c r="D246" s="27"/>
      <c r="E246" s="6"/>
      <c r="F246" s="6"/>
      <c r="G246" s="66"/>
      <c r="H246" s="157"/>
      <c r="I246" s="62"/>
    </row>
    <row r="247" spans="1:9">
      <c r="A247" s="179"/>
      <c r="B247" s="71"/>
      <c r="C247" s="39" t="s">
        <v>270</v>
      </c>
      <c r="D247" s="27" t="s">
        <v>215</v>
      </c>
      <c r="E247" s="6">
        <v>48</v>
      </c>
      <c r="F247" s="6">
        <v>10</v>
      </c>
      <c r="G247" s="66">
        <f t="shared" si="9"/>
        <v>58</v>
      </c>
      <c r="H247" s="211"/>
      <c r="I247" s="62">
        <f t="shared" si="8"/>
        <v>0</v>
      </c>
    </row>
    <row r="248" spans="1:9">
      <c r="A248" s="179"/>
      <c r="B248" s="71"/>
      <c r="C248" s="39" t="s">
        <v>271</v>
      </c>
      <c r="D248" s="27" t="s">
        <v>215</v>
      </c>
      <c r="E248" s="6">
        <v>48</v>
      </c>
      <c r="F248" s="6">
        <v>15</v>
      </c>
      <c r="G248" s="66">
        <f t="shared" si="9"/>
        <v>63</v>
      </c>
      <c r="H248" s="211"/>
      <c r="I248" s="62">
        <f t="shared" si="8"/>
        <v>0</v>
      </c>
    </row>
    <row r="249" spans="1:9">
      <c r="A249" s="179"/>
      <c r="B249" s="71"/>
      <c r="C249" s="39" t="s">
        <v>272</v>
      </c>
      <c r="D249" s="27" t="s">
        <v>215</v>
      </c>
      <c r="E249" s="6">
        <v>48</v>
      </c>
      <c r="F249" s="6">
        <v>15</v>
      </c>
      <c r="G249" s="66">
        <f t="shared" si="9"/>
        <v>63</v>
      </c>
      <c r="H249" s="211"/>
      <c r="I249" s="62">
        <f t="shared" si="8"/>
        <v>0</v>
      </c>
    </row>
    <row r="250" spans="1:9">
      <c r="A250" s="180"/>
      <c r="B250" s="71"/>
      <c r="C250" s="39" t="s">
        <v>273</v>
      </c>
      <c r="D250" s="27" t="s">
        <v>215</v>
      </c>
      <c r="E250" s="6">
        <v>147</v>
      </c>
      <c r="F250" s="6">
        <v>45</v>
      </c>
      <c r="G250" s="66">
        <f t="shared" si="9"/>
        <v>192</v>
      </c>
      <c r="H250" s="211"/>
      <c r="I250" s="62">
        <f t="shared" si="8"/>
        <v>0</v>
      </c>
    </row>
    <row r="251" spans="1:9" ht="25.5">
      <c r="A251" s="170">
        <v>21.2</v>
      </c>
      <c r="B251" s="5" t="s">
        <v>235</v>
      </c>
      <c r="C251" s="36" t="s">
        <v>274</v>
      </c>
      <c r="D251" s="27"/>
      <c r="E251" s="6"/>
      <c r="F251" s="6"/>
      <c r="G251" s="66"/>
      <c r="H251" s="158"/>
      <c r="I251" s="62"/>
    </row>
    <row r="252" spans="1:9">
      <c r="A252" s="171"/>
      <c r="B252" s="5"/>
      <c r="C252" s="36" t="s">
        <v>275</v>
      </c>
      <c r="D252" s="27" t="s">
        <v>215</v>
      </c>
      <c r="E252" s="6">
        <v>2</v>
      </c>
      <c r="F252" s="6">
        <v>2</v>
      </c>
      <c r="G252" s="66">
        <f t="shared" si="9"/>
        <v>4</v>
      </c>
      <c r="H252" s="214"/>
      <c r="I252" s="62">
        <f t="shared" si="8"/>
        <v>0</v>
      </c>
    </row>
    <row r="253" spans="1:9">
      <c r="A253" s="172"/>
      <c r="B253" s="5"/>
      <c r="C253" s="36" t="s">
        <v>276</v>
      </c>
      <c r="D253" s="27" t="s">
        <v>215</v>
      </c>
      <c r="E253" s="6">
        <v>48</v>
      </c>
      <c r="F253" s="6">
        <v>15</v>
      </c>
      <c r="G253" s="66">
        <f t="shared" si="9"/>
        <v>63</v>
      </c>
      <c r="H253" s="214"/>
      <c r="I253" s="62">
        <f t="shared" si="8"/>
        <v>0</v>
      </c>
    </row>
    <row r="254" spans="1:9" ht="63.75">
      <c r="A254" s="5">
        <v>21.3</v>
      </c>
      <c r="B254" s="7">
        <v>1.41</v>
      </c>
      <c r="C254" s="36" t="s">
        <v>277</v>
      </c>
      <c r="D254" s="27" t="s">
        <v>215</v>
      </c>
      <c r="E254" s="6">
        <v>291</v>
      </c>
      <c r="F254" s="6">
        <v>90</v>
      </c>
      <c r="G254" s="66">
        <f t="shared" si="9"/>
        <v>381</v>
      </c>
      <c r="H254" s="211"/>
      <c r="I254" s="62">
        <f t="shared" si="8"/>
        <v>0</v>
      </c>
    </row>
    <row r="255" spans="1:9" ht="38.25">
      <c r="A255" s="5">
        <v>21.4</v>
      </c>
      <c r="B255" s="7">
        <v>1.44</v>
      </c>
      <c r="C255" s="40" t="s">
        <v>278</v>
      </c>
      <c r="D255" s="27" t="s">
        <v>215</v>
      </c>
      <c r="E255" s="6">
        <v>98</v>
      </c>
      <c r="F255" s="6">
        <v>30</v>
      </c>
      <c r="G255" s="66">
        <f t="shared" si="9"/>
        <v>128</v>
      </c>
      <c r="H255" s="214"/>
      <c r="I255" s="62">
        <f t="shared" si="8"/>
        <v>0</v>
      </c>
    </row>
    <row r="256" spans="1:9" ht="38.25">
      <c r="A256" s="5">
        <v>21.5</v>
      </c>
      <c r="B256" s="76">
        <v>1.5</v>
      </c>
      <c r="C256" s="36" t="s">
        <v>279</v>
      </c>
      <c r="D256" s="27" t="s">
        <v>215</v>
      </c>
      <c r="E256" s="6">
        <v>50</v>
      </c>
      <c r="F256" s="6">
        <v>15</v>
      </c>
      <c r="G256" s="66">
        <f t="shared" si="9"/>
        <v>65</v>
      </c>
      <c r="H256" s="214"/>
      <c r="I256" s="62">
        <f t="shared" si="8"/>
        <v>0</v>
      </c>
    </row>
    <row r="257" spans="1:9" ht="25.5">
      <c r="A257" s="5">
        <v>21.6</v>
      </c>
      <c r="B257" s="7">
        <v>1.51</v>
      </c>
      <c r="C257" s="36" t="s">
        <v>280</v>
      </c>
      <c r="D257" s="27" t="s">
        <v>215</v>
      </c>
      <c r="E257" s="6">
        <v>50</v>
      </c>
      <c r="F257" s="6">
        <v>15</v>
      </c>
      <c r="G257" s="66">
        <f t="shared" si="9"/>
        <v>65</v>
      </c>
      <c r="H257" s="214"/>
      <c r="I257" s="62">
        <f t="shared" si="8"/>
        <v>0</v>
      </c>
    </row>
    <row r="258" spans="1:9" ht="45">
      <c r="A258" s="5">
        <v>21.7</v>
      </c>
      <c r="B258" s="71">
        <v>-1.25</v>
      </c>
      <c r="C258" s="41" t="s">
        <v>281</v>
      </c>
      <c r="D258" s="27" t="s">
        <v>215</v>
      </c>
      <c r="E258" s="6">
        <v>98</v>
      </c>
      <c r="F258" s="6">
        <v>30</v>
      </c>
      <c r="G258" s="66">
        <f t="shared" si="9"/>
        <v>128</v>
      </c>
      <c r="H258" s="214"/>
      <c r="I258" s="62">
        <f t="shared" si="8"/>
        <v>0</v>
      </c>
    </row>
    <row r="259" spans="1:9" s="11" customFormat="1" ht="30.75" customHeight="1">
      <c r="A259" s="184" t="s">
        <v>494</v>
      </c>
      <c r="B259" s="184"/>
      <c r="C259" s="184"/>
      <c r="D259" s="138"/>
      <c r="E259" s="112"/>
      <c r="F259" s="113"/>
      <c r="G259" s="109"/>
      <c r="H259" s="159"/>
      <c r="I259" s="62"/>
    </row>
    <row r="260" spans="1:9" ht="90">
      <c r="A260" s="84">
        <v>22</v>
      </c>
      <c r="B260" s="77">
        <v>17.2</v>
      </c>
      <c r="C260" s="42" t="s">
        <v>282</v>
      </c>
      <c r="D260" s="139"/>
      <c r="E260" s="77"/>
      <c r="F260" s="114"/>
      <c r="G260" s="66"/>
      <c r="H260" s="121"/>
      <c r="I260" s="62"/>
    </row>
    <row r="261" spans="1:9">
      <c r="A261" s="90" t="s">
        <v>509</v>
      </c>
      <c r="B261" s="77" t="s">
        <v>283</v>
      </c>
      <c r="C261" s="42" t="s">
        <v>284</v>
      </c>
      <c r="D261" s="139" t="s">
        <v>215</v>
      </c>
      <c r="E261" s="77">
        <v>48</v>
      </c>
      <c r="F261" s="114">
        <v>15</v>
      </c>
      <c r="G261" s="66">
        <f t="shared" si="9"/>
        <v>63</v>
      </c>
      <c r="H261" s="215"/>
      <c r="I261" s="62">
        <f t="shared" si="8"/>
        <v>0</v>
      </c>
    </row>
    <row r="262" spans="1:9" ht="62.25" customHeight="1">
      <c r="A262" s="84">
        <v>22.1</v>
      </c>
      <c r="B262" s="77">
        <v>17.7</v>
      </c>
      <c r="C262" s="42" t="s">
        <v>285</v>
      </c>
      <c r="D262" s="139"/>
      <c r="E262" s="77"/>
      <c r="F262" s="115"/>
      <c r="G262" s="66"/>
      <c r="H262" s="160"/>
      <c r="I262" s="62"/>
    </row>
    <row r="263" spans="1:9" ht="30">
      <c r="A263" s="77">
        <v>22.2</v>
      </c>
      <c r="B263" s="77" t="s">
        <v>286</v>
      </c>
      <c r="C263" s="42" t="s">
        <v>287</v>
      </c>
      <c r="D263" s="139" t="s">
        <v>215</v>
      </c>
      <c r="E263" s="77">
        <v>48</v>
      </c>
      <c r="F263" s="114">
        <v>15</v>
      </c>
      <c r="G263" s="66">
        <f t="shared" si="9"/>
        <v>63</v>
      </c>
      <c r="H263" s="215"/>
      <c r="I263" s="62">
        <f t="shared" si="8"/>
        <v>0</v>
      </c>
    </row>
    <row r="264" spans="1:9" ht="50.25" customHeight="1">
      <c r="A264" s="90">
        <v>22.3</v>
      </c>
      <c r="B264" s="77">
        <v>17.309999999999999</v>
      </c>
      <c r="C264" s="42" t="s">
        <v>288</v>
      </c>
      <c r="D264" s="139" t="s">
        <v>215</v>
      </c>
      <c r="E264" s="77">
        <v>48</v>
      </c>
      <c r="F264" s="114">
        <v>15</v>
      </c>
      <c r="G264" s="66">
        <f t="shared" si="9"/>
        <v>63</v>
      </c>
      <c r="H264" s="215"/>
      <c r="I264" s="62">
        <f t="shared" si="8"/>
        <v>0</v>
      </c>
    </row>
    <row r="265" spans="1:9" ht="60">
      <c r="A265" s="90">
        <v>22.4</v>
      </c>
      <c r="B265" s="78">
        <v>17.100000000000001</v>
      </c>
      <c r="C265" s="42" t="s">
        <v>289</v>
      </c>
      <c r="D265" s="139"/>
      <c r="E265" s="77"/>
      <c r="F265" s="115"/>
      <c r="G265" s="66"/>
      <c r="H265" s="160"/>
      <c r="I265" s="62"/>
    </row>
    <row r="266" spans="1:9">
      <c r="A266" s="77">
        <v>22.5</v>
      </c>
      <c r="B266" s="79" t="s">
        <v>290</v>
      </c>
      <c r="C266" s="42" t="s">
        <v>291</v>
      </c>
      <c r="D266" s="139" t="s">
        <v>215</v>
      </c>
      <c r="E266" s="77">
        <v>1</v>
      </c>
      <c r="F266" s="114">
        <v>1</v>
      </c>
      <c r="G266" s="66">
        <f t="shared" si="9"/>
        <v>2</v>
      </c>
      <c r="H266" s="215"/>
      <c r="I266" s="62">
        <f t="shared" si="8"/>
        <v>0</v>
      </c>
    </row>
    <row r="267" spans="1:9" ht="60">
      <c r="A267" s="84">
        <v>22.6</v>
      </c>
      <c r="B267" s="77">
        <v>17.72</v>
      </c>
      <c r="C267" s="42" t="s">
        <v>292</v>
      </c>
      <c r="D267" s="139" t="s">
        <v>215</v>
      </c>
      <c r="E267" s="77">
        <v>48</v>
      </c>
      <c r="F267" s="114">
        <v>15</v>
      </c>
      <c r="G267" s="66">
        <f t="shared" si="9"/>
        <v>63</v>
      </c>
      <c r="H267" s="215"/>
      <c r="I267" s="62">
        <f t="shared" si="8"/>
        <v>0</v>
      </c>
    </row>
    <row r="268" spans="1:9" ht="30">
      <c r="A268" s="84">
        <v>22.7</v>
      </c>
      <c r="B268" s="80">
        <v>18.489999999999998</v>
      </c>
      <c r="C268" s="42" t="s">
        <v>293</v>
      </c>
      <c r="D268" s="139"/>
      <c r="E268" s="77"/>
      <c r="F268" s="114"/>
      <c r="G268" s="66"/>
      <c r="H268" s="121"/>
      <c r="I268" s="62"/>
    </row>
    <row r="269" spans="1:9">
      <c r="A269" s="84">
        <v>22.8</v>
      </c>
      <c r="B269" s="80" t="s">
        <v>294</v>
      </c>
      <c r="C269" s="42" t="s">
        <v>295</v>
      </c>
      <c r="D269" s="139" t="s">
        <v>215</v>
      </c>
      <c r="E269" s="77">
        <v>48</v>
      </c>
      <c r="F269" s="114">
        <v>15</v>
      </c>
      <c r="G269" s="66">
        <f t="shared" si="9"/>
        <v>63</v>
      </c>
      <c r="H269" s="215"/>
      <c r="I269" s="62">
        <f t="shared" si="8"/>
        <v>0</v>
      </c>
    </row>
    <row r="270" spans="1:9" ht="32.25" customHeight="1">
      <c r="A270" s="84">
        <v>22.9</v>
      </c>
      <c r="B270" s="80">
        <v>18.5</v>
      </c>
      <c r="C270" s="42" t="s">
        <v>296</v>
      </c>
      <c r="D270" s="139"/>
      <c r="E270" s="77"/>
      <c r="F270" s="114"/>
      <c r="G270" s="66"/>
      <c r="H270" s="121"/>
      <c r="I270" s="62"/>
    </row>
    <row r="271" spans="1:9">
      <c r="A271" s="90">
        <v>22.1</v>
      </c>
      <c r="B271" s="80" t="s">
        <v>297</v>
      </c>
      <c r="C271" s="42" t="s">
        <v>298</v>
      </c>
      <c r="D271" s="139" t="s">
        <v>215</v>
      </c>
      <c r="E271" s="77">
        <v>96</v>
      </c>
      <c r="F271" s="114">
        <v>30</v>
      </c>
      <c r="G271" s="66">
        <f t="shared" si="9"/>
        <v>126</v>
      </c>
      <c r="H271" s="215"/>
      <c r="I271" s="62">
        <f t="shared" ref="I271:I333" si="10">G271*H271</f>
        <v>0</v>
      </c>
    </row>
    <row r="272" spans="1:9" ht="30">
      <c r="A272" s="90">
        <v>22.11</v>
      </c>
      <c r="B272" s="80">
        <v>18.53</v>
      </c>
      <c r="C272" s="42" t="s">
        <v>299</v>
      </c>
      <c r="D272" s="139"/>
      <c r="E272" s="77"/>
      <c r="F272" s="114"/>
      <c r="G272" s="66"/>
      <c r="H272" s="121"/>
      <c r="I272" s="62"/>
    </row>
    <row r="273" spans="1:9">
      <c r="A273" s="90">
        <v>22.12</v>
      </c>
      <c r="B273" s="80" t="s">
        <v>300</v>
      </c>
      <c r="C273" s="42" t="s">
        <v>301</v>
      </c>
      <c r="D273" s="139" t="s">
        <v>215</v>
      </c>
      <c r="E273" s="77">
        <v>192</v>
      </c>
      <c r="F273" s="114">
        <v>60</v>
      </c>
      <c r="G273" s="66">
        <f t="shared" si="9"/>
        <v>252</v>
      </c>
      <c r="H273" s="215"/>
      <c r="I273" s="62">
        <f t="shared" si="10"/>
        <v>0</v>
      </c>
    </row>
    <row r="274" spans="1:9" ht="45">
      <c r="A274" s="90">
        <v>22.13</v>
      </c>
      <c r="B274" s="80">
        <v>17.73</v>
      </c>
      <c r="C274" s="42" t="s">
        <v>302</v>
      </c>
      <c r="D274" s="139"/>
      <c r="E274" s="77"/>
      <c r="F274" s="114"/>
      <c r="G274" s="66"/>
      <c r="H274" s="121"/>
      <c r="I274" s="62"/>
    </row>
    <row r="275" spans="1:9" ht="30">
      <c r="A275" s="90">
        <v>22.14</v>
      </c>
      <c r="B275" s="80" t="s">
        <v>303</v>
      </c>
      <c r="C275" s="42" t="s">
        <v>304</v>
      </c>
      <c r="D275" s="139" t="s">
        <v>215</v>
      </c>
      <c r="E275" s="77">
        <v>48</v>
      </c>
      <c r="F275" s="114">
        <v>15</v>
      </c>
      <c r="G275" s="66">
        <f t="shared" si="9"/>
        <v>63</v>
      </c>
      <c r="H275" s="215"/>
      <c r="I275" s="62">
        <f t="shared" si="10"/>
        <v>0</v>
      </c>
    </row>
    <row r="276" spans="1:9" ht="30">
      <c r="A276" s="90">
        <v>22.15</v>
      </c>
      <c r="B276" s="80" t="s">
        <v>305</v>
      </c>
      <c r="C276" s="42" t="s">
        <v>306</v>
      </c>
      <c r="D276" s="139" t="s">
        <v>215</v>
      </c>
      <c r="E276" s="77">
        <v>48</v>
      </c>
      <c r="F276" s="114">
        <v>15</v>
      </c>
      <c r="G276" s="66">
        <f t="shared" si="9"/>
        <v>63</v>
      </c>
      <c r="H276" s="215"/>
      <c r="I276" s="62">
        <f t="shared" si="10"/>
        <v>0</v>
      </c>
    </row>
    <row r="277" spans="1:9" ht="30">
      <c r="A277" s="90">
        <v>22.16</v>
      </c>
      <c r="B277" s="80">
        <v>18.21</v>
      </c>
      <c r="C277" s="42" t="s">
        <v>307</v>
      </c>
      <c r="D277" s="139"/>
      <c r="E277" s="77"/>
      <c r="F277" s="114"/>
      <c r="G277" s="66"/>
      <c r="H277" s="121"/>
      <c r="I277" s="62"/>
    </row>
    <row r="278" spans="1:9">
      <c r="A278" s="90">
        <v>22.17</v>
      </c>
      <c r="B278" s="80" t="s">
        <v>308</v>
      </c>
      <c r="C278" s="42" t="s">
        <v>298</v>
      </c>
      <c r="D278" s="139" t="s">
        <v>215</v>
      </c>
      <c r="E278" s="77">
        <v>192</v>
      </c>
      <c r="F278" s="114">
        <v>60</v>
      </c>
      <c r="G278" s="66">
        <f t="shared" si="9"/>
        <v>252</v>
      </c>
      <c r="H278" s="215"/>
      <c r="I278" s="62">
        <f t="shared" si="10"/>
        <v>0</v>
      </c>
    </row>
    <row r="279" spans="1:9" ht="30">
      <c r="A279" s="90">
        <v>22.18</v>
      </c>
      <c r="B279" s="80">
        <v>18.22</v>
      </c>
      <c r="C279" s="42" t="s">
        <v>309</v>
      </c>
      <c r="D279" s="139"/>
      <c r="E279" s="77"/>
      <c r="F279" s="114"/>
      <c r="G279" s="66"/>
      <c r="H279" s="121"/>
      <c r="I279" s="62"/>
    </row>
    <row r="280" spans="1:9">
      <c r="A280" s="90">
        <v>22.19</v>
      </c>
      <c r="B280" s="80" t="s">
        <v>310</v>
      </c>
      <c r="C280" s="42" t="s">
        <v>311</v>
      </c>
      <c r="D280" s="139" t="s">
        <v>215</v>
      </c>
      <c r="E280" s="77">
        <v>48</v>
      </c>
      <c r="F280" s="114">
        <v>15</v>
      </c>
      <c r="G280" s="66">
        <f t="shared" si="9"/>
        <v>63</v>
      </c>
      <c r="H280" s="215"/>
      <c r="I280" s="62">
        <f t="shared" si="10"/>
        <v>0</v>
      </c>
    </row>
    <row r="281" spans="1:9" ht="36" customHeight="1">
      <c r="A281" s="76">
        <v>22.2</v>
      </c>
      <c r="B281" s="81" t="s">
        <v>312</v>
      </c>
      <c r="C281" s="42" t="s">
        <v>313</v>
      </c>
      <c r="D281" s="140"/>
      <c r="E281" s="7"/>
      <c r="F281" s="116"/>
      <c r="G281" s="66"/>
      <c r="H281" s="161"/>
      <c r="I281" s="62"/>
    </row>
    <row r="282" spans="1:9">
      <c r="A282" s="76">
        <v>22.21</v>
      </c>
      <c r="B282" s="81"/>
      <c r="C282" s="42" t="s">
        <v>314</v>
      </c>
      <c r="D282" s="140" t="s">
        <v>215</v>
      </c>
      <c r="E282" s="7">
        <v>48</v>
      </c>
      <c r="F282" s="116">
        <v>15</v>
      </c>
      <c r="G282" s="66">
        <f t="shared" ref="G282:G322" si="11">E282+F282</f>
        <v>63</v>
      </c>
      <c r="H282" s="216"/>
      <c r="I282" s="62">
        <f t="shared" si="10"/>
        <v>0</v>
      </c>
    </row>
    <row r="283" spans="1:9" ht="60">
      <c r="A283" s="90">
        <v>22.22</v>
      </c>
      <c r="B283" s="82" t="s">
        <v>315</v>
      </c>
      <c r="C283" s="42" t="s">
        <v>316</v>
      </c>
      <c r="D283" s="139" t="s">
        <v>215</v>
      </c>
      <c r="E283" s="77">
        <v>48</v>
      </c>
      <c r="F283" s="114">
        <v>15</v>
      </c>
      <c r="G283" s="66">
        <f t="shared" si="11"/>
        <v>63</v>
      </c>
      <c r="H283" s="215"/>
      <c r="I283" s="62">
        <f t="shared" si="10"/>
        <v>0</v>
      </c>
    </row>
    <row r="284" spans="1:9" ht="60">
      <c r="A284" s="90">
        <v>22.23</v>
      </c>
      <c r="B284" s="82" t="s">
        <v>317</v>
      </c>
      <c r="C284" s="42" t="s">
        <v>318</v>
      </c>
      <c r="D284" s="139" t="s">
        <v>215</v>
      </c>
      <c r="E284" s="77">
        <v>48</v>
      </c>
      <c r="F284" s="114">
        <v>15</v>
      </c>
      <c r="G284" s="66">
        <f t="shared" si="11"/>
        <v>63</v>
      </c>
      <c r="H284" s="215"/>
      <c r="I284" s="62">
        <f t="shared" si="10"/>
        <v>0</v>
      </c>
    </row>
    <row r="285" spans="1:9" s="10" customFormat="1">
      <c r="A285" s="173" t="s">
        <v>319</v>
      </c>
      <c r="B285" s="174"/>
      <c r="C285" s="175"/>
      <c r="D285" s="141"/>
      <c r="E285" s="83"/>
      <c r="F285" s="117"/>
      <c r="G285" s="102"/>
      <c r="H285" s="162"/>
      <c r="I285" s="62"/>
    </row>
    <row r="286" spans="1:9" ht="90">
      <c r="A286" s="90">
        <v>24</v>
      </c>
      <c r="B286" s="84">
        <v>18.7</v>
      </c>
      <c r="C286" s="43" t="s">
        <v>320</v>
      </c>
      <c r="D286" s="139"/>
      <c r="E286" s="77"/>
      <c r="F286" s="118"/>
      <c r="G286" s="66"/>
      <c r="H286" s="118"/>
      <c r="I286" s="62"/>
    </row>
    <row r="287" spans="1:9">
      <c r="A287" s="77" t="s">
        <v>510</v>
      </c>
      <c r="B287" s="77"/>
      <c r="C287" s="44" t="s">
        <v>321</v>
      </c>
      <c r="D287" s="139"/>
      <c r="E287" s="77"/>
      <c r="F287" s="118"/>
      <c r="G287" s="66"/>
      <c r="H287" s="121"/>
      <c r="I287" s="62"/>
    </row>
    <row r="288" spans="1:9">
      <c r="A288" s="77" t="s">
        <v>511</v>
      </c>
      <c r="B288" s="77" t="s">
        <v>323</v>
      </c>
      <c r="C288" s="42" t="s">
        <v>324</v>
      </c>
      <c r="D288" s="139" t="s">
        <v>325</v>
      </c>
      <c r="E288" s="77">
        <v>241.55</v>
      </c>
      <c r="F288" s="118">
        <v>241.55</v>
      </c>
      <c r="G288" s="66">
        <f t="shared" si="11"/>
        <v>483.1</v>
      </c>
      <c r="H288" s="215"/>
      <c r="I288" s="62">
        <f t="shared" si="10"/>
        <v>0</v>
      </c>
    </row>
    <row r="289" spans="1:9">
      <c r="A289" s="77" t="s">
        <v>512</v>
      </c>
      <c r="B289" s="77" t="s">
        <v>327</v>
      </c>
      <c r="C289" s="42" t="s">
        <v>328</v>
      </c>
      <c r="D289" s="139" t="s">
        <v>325</v>
      </c>
      <c r="E289" s="77">
        <v>306.95</v>
      </c>
      <c r="F289" s="118">
        <v>306.95</v>
      </c>
      <c r="G289" s="66">
        <f t="shared" si="11"/>
        <v>613.9</v>
      </c>
      <c r="H289" s="215"/>
      <c r="I289" s="62">
        <f t="shared" si="10"/>
        <v>0</v>
      </c>
    </row>
    <row r="290" spans="1:9">
      <c r="A290" s="77" t="s">
        <v>513</v>
      </c>
      <c r="B290" s="77" t="s">
        <v>329</v>
      </c>
      <c r="C290" s="42" t="s">
        <v>330</v>
      </c>
      <c r="D290" s="139" t="s">
        <v>325</v>
      </c>
      <c r="E290" s="118">
        <v>369.2</v>
      </c>
      <c r="F290" s="118">
        <v>369.2</v>
      </c>
      <c r="G290" s="66">
        <f t="shared" si="11"/>
        <v>738.4</v>
      </c>
      <c r="H290" s="215"/>
      <c r="I290" s="62">
        <f t="shared" si="10"/>
        <v>0</v>
      </c>
    </row>
    <row r="291" spans="1:9">
      <c r="A291" s="77" t="s">
        <v>514</v>
      </c>
      <c r="B291" s="77" t="s">
        <v>331</v>
      </c>
      <c r="C291" s="42" t="s">
        <v>332</v>
      </c>
      <c r="D291" s="139" t="s">
        <v>325</v>
      </c>
      <c r="E291" s="118">
        <v>50</v>
      </c>
      <c r="F291" s="118">
        <v>50</v>
      </c>
      <c r="G291" s="66">
        <f t="shared" si="11"/>
        <v>100</v>
      </c>
      <c r="H291" s="217"/>
      <c r="I291" s="62">
        <f t="shared" si="10"/>
        <v>0</v>
      </c>
    </row>
    <row r="292" spans="1:9" ht="82.5" customHeight="1">
      <c r="A292" s="90">
        <f>A286+1</f>
        <v>25</v>
      </c>
      <c r="B292" s="85">
        <v>18.899999999999999</v>
      </c>
      <c r="C292" s="45" t="s">
        <v>333</v>
      </c>
      <c r="D292" s="139"/>
      <c r="E292" s="77"/>
      <c r="F292" s="118"/>
      <c r="G292" s="66"/>
      <c r="H292" s="79"/>
      <c r="I292" s="62"/>
    </row>
    <row r="293" spans="1:9" ht="15.75">
      <c r="A293" s="77" t="s">
        <v>515</v>
      </c>
      <c r="B293" s="85"/>
      <c r="C293" s="46" t="s">
        <v>334</v>
      </c>
      <c r="D293" s="139"/>
      <c r="E293" s="77"/>
      <c r="F293" s="118"/>
      <c r="G293" s="66"/>
      <c r="H293" s="79"/>
      <c r="I293" s="62"/>
    </row>
    <row r="294" spans="1:9" ht="15.75">
      <c r="A294" s="77" t="s">
        <v>516</v>
      </c>
      <c r="B294" s="85" t="s">
        <v>335</v>
      </c>
      <c r="C294" s="45" t="s">
        <v>336</v>
      </c>
      <c r="D294" s="139" t="s">
        <v>325</v>
      </c>
      <c r="E294" s="90">
        <v>40</v>
      </c>
      <c r="F294" s="118">
        <v>22</v>
      </c>
      <c r="G294" s="66">
        <f t="shared" si="11"/>
        <v>62</v>
      </c>
      <c r="H294" s="218"/>
      <c r="I294" s="62">
        <f t="shared" si="10"/>
        <v>0</v>
      </c>
    </row>
    <row r="295" spans="1:9" ht="15.75">
      <c r="A295" s="77" t="s">
        <v>517</v>
      </c>
      <c r="B295" s="85" t="s">
        <v>337</v>
      </c>
      <c r="C295" s="45" t="s">
        <v>338</v>
      </c>
      <c r="D295" s="139" t="s">
        <v>325</v>
      </c>
      <c r="E295" s="90">
        <v>110</v>
      </c>
      <c r="F295" s="118">
        <v>44</v>
      </c>
      <c r="G295" s="66">
        <f t="shared" si="11"/>
        <v>154</v>
      </c>
      <c r="H295" s="218"/>
      <c r="I295" s="62">
        <f t="shared" si="10"/>
        <v>0</v>
      </c>
    </row>
    <row r="296" spans="1:9" ht="15.75">
      <c r="A296" s="77" t="s">
        <v>518</v>
      </c>
      <c r="B296" s="85" t="s">
        <v>339</v>
      </c>
      <c r="C296" s="45" t="s">
        <v>340</v>
      </c>
      <c r="D296" s="139" t="s">
        <v>325</v>
      </c>
      <c r="E296" s="90">
        <v>165</v>
      </c>
      <c r="F296" s="118">
        <v>39</v>
      </c>
      <c r="G296" s="66">
        <f t="shared" si="11"/>
        <v>204</v>
      </c>
      <c r="H296" s="218"/>
      <c r="I296" s="62">
        <f t="shared" si="10"/>
        <v>0</v>
      </c>
    </row>
    <row r="297" spans="1:9" ht="15.75">
      <c r="A297" s="77" t="s">
        <v>519</v>
      </c>
      <c r="B297" s="85" t="s">
        <v>341</v>
      </c>
      <c r="C297" s="45" t="s">
        <v>342</v>
      </c>
      <c r="D297" s="139" t="s">
        <v>325</v>
      </c>
      <c r="E297" s="90">
        <v>180</v>
      </c>
      <c r="F297" s="118">
        <v>103</v>
      </c>
      <c r="G297" s="66">
        <f t="shared" si="11"/>
        <v>283</v>
      </c>
      <c r="H297" s="218"/>
      <c r="I297" s="62">
        <f t="shared" si="10"/>
        <v>0</v>
      </c>
    </row>
    <row r="298" spans="1:9" ht="31.5">
      <c r="A298" s="90">
        <f>A292+1</f>
        <v>26</v>
      </c>
      <c r="B298" s="85">
        <v>18.41</v>
      </c>
      <c r="C298" s="45" t="s">
        <v>343</v>
      </c>
      <c r="D298" s="139"/>
      <c r="E298" s="77"/>
      <c r="F298" s="118"/>
      <c r="G298" s="66"/>
      <c r="H298" s="79"/>
      <c r="I298" s="62"/>
    </row>
    <row r="299" spans="1:9" ht="15.75">
      <c r="A299" s="77" t="s">
        <v>520</v>
      </c>
      <c r="B299" s="85" t="s">
        <v>344</v>
      </c>
      <c r="C299" s="45" t="s">
        <v>336</v>
      </c>
      <c r="D299" s="139" t="s">
        <v>325</v>
      </c>
      <c r="E299" s="77">
        <v>40</v>
      </c>
      <c r="F299" s="118">
        <f>F294</f>
        <v>22</v>
      </c>
      <c r="G299" s="66">
        <f t="shared" si="11"/>
        <v>62</v>
      </c>
      <c r="H299" s="219"/>
      <c r="I299" s="62">
        <f t="shared" si="10"/>
        <v>0</v>
      </c>
    </row>
    <row r="300" spans="1:9" ht="15.75">
      <c r="A300" s="77" t="s">
        <v>521</v>
      </c>
      <c r="B300" s="85" t="s">
        <v>345</v>
      </c>
      <c r="C300" s="45" t="s">
        <v>338</v>
      </c>
      <c r="D300" s="139" t="s">
        <v>325</v>
      </c>
      <c r="E300" s="77">
        <v>110</v>
      </c>
      <c r="F300" s="118">
        <f>F295</f>
        <v>44</v>
      </c>
      <c r="G300" s="66">
        <f t="shared" si="11"/>
        <v>154</v>
      </c>
      <c r="H300" s="219"/>
      <c r="I300" s="62">
        <f t="shared" si="10"/>
        <v>0</v>
      </c>
    </row>
    <row r="301" spans="1:9" ht="15.75">
      <c r="A301" s="77" t="s">
        <v>522</v>
      </c>
      <c r="B301" s="85" t="s">
        <v>346</v>
      </c>
      <c r="C301" s="45" t="s">
        <v>340</v>
      </c>
      <c r="D301" s="139" t="s">
        <v>325</v>
      </c>
      <c r="E301" s="77">
        <v>165</v>
      </c>
      <c r="F301" s="118">
        <f>F296</f>
        <v>39</v>
      </c>
      <c r="G301" s="66">
        <f t="shared" si="11"/>
        <v>204</v>
      </c>
      <c r="H301" s="219"/>
      <c r="I301" s="62">
        <f t="shared" si="10"/>
        <v>0</v>
      </c>
    </row>
    <row r="302" spans="1:9" ht="15.75">
      <c r="A302" s="77" t="s">
        <v>523</v>
      </c>
      <c r="B302" s="85" t="s">
        <v>347</v>
      </c>
      <c r="C302" s="45" t="s">
        <v>348</v>
      </c>
      <c r="D302" s="139" t="s">
        <v>325</v>
      </c>
      <c r="E302" s="77">
        <v>250</v>
      </c>
      <c r="F302" s="118">
        <f>F297+70</f>
        <v>173</v>
      </c>
      <c r="G302" s="66">
        <f t="shared" si="11"/>
        <v>423</v>
      </c>
      <c r="H302" s="220"/>
      <c r="I302" s="62">
        <f t="shared" si="10"/>
        <v>0</v>
      </c>
    </row>
    <row r="303" spans="1:9" ht="30">
      <c r="A303" s="90">
        <f>A298+1</f>
        <v>27</v>
      </c>
      <c r="B303" s="77">
        <v>18.170000000000002</v>
      </c>
      <c r="C303" s="42" t="s">
        <v>349</v>
      </c>
      <c r="D303" s="139"/>
      <c r="E303" s="77"/>
      <c r="F303" s="77"/>
      <c r="G303" s="66"/>
      <c r="H303" s="77"/>
      <c r="I303" s="62"/>
    </row>
    <row r="304" spans="1:9">
      <c r="A304" s="77" t="s">
        <v>524</v>
      </c>
      <c r="B304" s="77" t="s">
        <v>350</v>
      </c>
      <c r="C304" s="42" t="s">
        <v>351</v>
      </c>
      <c r="D304" s="139" t="s">
        <v>215</v>
      </c>
      <c r="E304" s="77">
        <v>24</v>
      </c>
      <c r="F304" s="114">
        <v>8</v>
      </c>
      <c r="G304" s="66">
        <f t="shared" si="11"/>
        <v>32</v>
      </c>
      <c r="H304" s="215"/>
      <c r="I304" s="62">
        <f t="shared" si="10"/>
        <v>0</v>
      </c>
    </row>
    <row r="305" spans="1:9">
      <c r="A305" s="77" t="s">
        <v>525</v>
      </c>
      <c r="B305" s="77" t="s">
        <v>352</v>
      </c>
      <c r="C305" s="42" t="s">
        <v>353</v>
      </c>
      <c r="D305" s="139" t="s">
        <v>215</v>
      </c>
      <c r="E305" s="77">
        <v>1</v>
      </c>
      <c r="F305" s="114">
        <v>1</v>
      </c>
      <c r="G305" s="66">
        <f t="shared" si="11"/>
        <v>2</v>
      </c>
      <c r="H305" s="215"/>
      <c r="I305" s="62">
        <f t="shared" si="10"/>
        <v>0</v>
      </c>
    </row>
    <row r="306" spans="1:9">
      <c r="A306" s="77" t="s">
        <v>526</v>
      </c>
      <c r="B306" s="77" t="s">
        <v>354</v>
      </c>
      <c r="C306" s="42" t="s">
        <v>355</v>
      </c>
      <c r="D306" s="139" t="s">
        <v>215</v>
      </c>
      <c r="E306" s="77">
        <v>2</v>
      </c>
      <c r="F306" s="114">
        <v>2</v>
      </c>
      <c r="G306" s="66">
        <f t="shared" si="11"/>
        <v>4</v>
      </c>
      <c r="H306" s="215"/>
      <c r="I306" s="62">
        <f t="shared" si="10"/>
        <v>0</v>
      </c>
    </row>
    <row r="307" spans="1:9">
      <c r="A307" s="77" t="s">
        <v>527</v>
      </c>
      <c r="B307" s="77" t="s">
        <v>356</v>
      </c>
      <c r="C307" s="42" t="s">
        <v>357</v>
      </c>
      <c r="D307" s="139" t="s">
        <v>215</v>
      </c>
      <c r="E307" s="77">
        <v>4</v>
      </c>
      <c r="F307" s="114">
        <v>4</v>
      </c>
      <c r="G307" s="66">
        <f t="shared" si="11"/>
        <v>8</v>
      </c>
      <c r="H307" s="215"/>
      <c r="I307" s="62">
        <f t="shared" si="10"/>
        <v>0</v>
      </c>
    </row>
    <row r="308" spans="1:9" ht="90">
      <c r="A308" s="90">
        <f>A303+1</f>
        <v>28</v>
      </c>
      <c r="B308" s="77" t="s">
        <v>358</v>
      </c>
      <c r="C308" s="42" t="s">
        <v>481</v>
      </c>
      <c r="D308" s="139"/>
      <c r="E308" s="77"/>
      <c r="F308" s="114"/>
      <c r="G308" s="66"/>
      <c r="H308" s="121"/>
      <c r="I308" s="62"/>
    </row>
    <row r="309" spans="1:9">
      <c r="A309" s="77" t="s">
        <v>528</v>
      </c>
      <c r="B309" s="77" t="s">
        <v>359</v>
      </c>
      <c r="C309" s="42" t="s">
        <v>360</v>
      </c>
      <c r="D309" s="139" t="s">
        <v>215</v>
      </c>
      <c r="E309" s="77">
        <v>1</v>
      </c>
      <c r="F309" s="114">
        <v>1</v>
      </c>
      <c r="G309" s="66">
        <f t="shared" si="11"/>
        <v>2</v>
      </c>
      <c r="H309" s="215"/>
      <c r="I309" s="62">
        <f t="shared" si="10"/>
        <v>0</v>
      </c>
    </row>
    <row r="310" spans="1:9" s="10" customFormat="1">
      <c r="A310" s="173" t="s">
        <v>361</v>
      </c>
      <c r="B310" s="174"/>
      <c r="C310" s="175"/>
      <c r="D310" s="141"/>
      <c r="E310" s="83"/>
      <c r="F310" s="117"/>
      <c r="G310" s="102"/>
      <c r="H310" s="162"/>
      <c r="I310" s="62"/>
    </row>
    <row r="311" spans="1:9" ht="45">
      <c r="A311" s="90">
        <v>29</v>
      </c>
      <c r="B311" s="77" t="s">
        <v>362</v>
      </c>
      <c r="C311" s="42" t="s">
        <v>482</v>
      </c>
      <c r="D311" s="139"/>
      <c r="E311" s="77"/>
      <c r="F311" s="119"/>
      <c r="G311" s="66"/>
      <c r="H311" s="121"/>
      <c r="I311" s="62"/>
    </row>
    <row r="312" spans="1:9" ht="30">
      <c r="A312" s="90" t="s">
        <v>529</v>
      </c>
      <c r="B312" s="77"/>
      <c r="C312" s="42" t="s">
        <v>483</v>
      </c>
      <c r="D312" s="142" t="s">
        <v>162</v>
      </c>
      <c r="E312" s="80">
        <v>4</v>
      </c>
      <c r="F312" s="120">
        <v>2</v>
      </c>
      <c r="G312" s="66">
        <f t="shared" si="11"/>
        <v>6</v>
      </c>
      <c r="H312" s="221"/>
      <c r="I312" s="62">
        <f t="shared" si="10"/>
        <v>0</v>
      </c>
    </row>
    <row r="313" spans="1:9" ht="90">
      <c r="A313" s="90" t="s">
        <v>530</v>
      </c>
      <c r="B313" s="86" t="s">
        <v>363</v>
      </c>
      <c r="C313" s="42" t="s">
        <v>364</v>
      </c>
      <c r="D313" s="42"/>
      <c r="E313" s="87"/>
      <c r="F313" s="121"/>
      <c r="G313" s="66"/>
      <c r="H313" s="121"/>
      <c r="I313" s="62"/>
    </row>
    <row r="314" spans="1:9">
      <c r="A314" s="90" t="s">
        <v>531</v>
      </c>
      <c r="B314" s="87" t="s">
        <v>322</v>
      </c>
      <c r="C314" s="42" t="s">
        <v>365</v>
      </c>
      <c r="D314" s="42" t="s">
        <v>366</v>
      </c>
      <c r="E314" s="80">
        <v>158</v>
      </c>
      <c r="F314" s="121">
        <v>53</v>
      </c>
      <c r="G314" s="66">
        <f t="shared" si="11"/>
        <v>211</v>
      </c>
      <c r="H314" s="215"/>
      <c r="I314" s="62">
        <f t="shared" si="10"/>
        <v>0</v>
      </c>
    </row>
    <row r="315" spans="1:9" ht="90">
      <c r="A315" s="176">
        <v>30</v>
      </c>
      <c r="B315" s="86" t="s">
        <v>367</v>
      </c>
      <c r="C315" s="42" t="s">
        <v>368</v>
      </c>
      <c r="D315" s="42"/>
      <c r="E315" s="80"/>
      <c r="F315" s="121"/>
      <c r="G315" s="66"/>
      <c r="H315" s="121"/>
      <c r="I315" s="62"/>
    </row>
    <row r="316" spans="1:9">
      <c r="A316" s="177"/>
      <c r="B316" s="86"/>
      <c r="C316" s="42" t="s">
        <v>369</v>
      </c>
      <c r="D316" s="42"/>
      <c r="E316" s="80"/>
      <c r="F316" s="121"/>
      <c r="G316" s="66"/>
      <c r="H316" s="121"/>
      <c r="I316" s="62"/>
    </row>
    <row r="317" spans="1:9">
      <c r="A317" s="84">
        <v>30.1</v>
      </c>
      <c r="B317" s="87" t="s">
        <v>322</v>
      </c>
      <c r="C317" s="42" t="s">
        <v>370</v>
      </c>
      <c r="D317" s="42" t="s">
        <v>366</v>
      </c>
      <c r="E317" s="80">
        <v>238</v>
      </c>
      <c r="F317" s="121">
        <v>79</v>
      </c>
      <c r="G317" s="66">
        <f t="shared" si="11"/>
        <v>317</v>
      </c>
      <c r="H317" s="215"/>
      <c r="I317" s="62">
        <f t="shared" si="10"/>
        <v>0</v>
      </c>
    </row>
    <row r="318" spans="1:9">
      <c r="A318" s="84">
        <v>30.2</v>
      </c>
      <c r="B318" s="87" t="s">
        <v>326</v>
      </c>
      <c r="C318" s="42" t="s">
        <v>371</v>
      </c>
      <c r="D318" s="42" t="s">
        <v>366</v>
      </c>
      <c r="E318" s="80">
        <v>180</v>
      </c>
      <c r="F318" s="121">
        <v>59</v>
      </c>
      <c r="G318" s="66">
        <f t="shared" si="11"/>
        <v>239</v>
      </c>
      <c r="H318" s="215"/>
      <c r="I318" s="62">
        <f t="shared" si="10"/>
        <v>0</v>
      </c>
    </row>
    <row r="319" spans="1:9" ht="90">
      <c r="A319" s="84">
        <v>31.1</v>
      </c>
      <c r="B319" s="86" t="s">
        <v>372</v>
      </c>
      <c r="C319" s="42" t="s">
        <v>373</v>
      </c>
      <c r="D319" s="42"/>
      <c r="E319" s="80"/>
      <c r="F319" s="121"/>
      <c r="G319" s="66"/>
      <c r="H319" s="121"/>
      <c r="I319" s="62"/>
    </row>
    <row r="320" spans="1:9">
      <c r="A320" s="84">
        <v>31.2</v>
      </c>
      <c r="B320" s="87" t="s">
        <v>322</v>
      </c>
      <c r="C320" s="42" t="s">
        <v>374</v>
      </c>
      <c r="D320" s="42" t="s">
        <v>215</v>
      </c>
      <c r="E320" s="80">
        <v>48</v>
      </c>
      <c r="F320" s="121">
        <v>15</v>
      </c>
      <c r="G320" s="66">
        <f t="shared" si="11"/>
        <v>63</v>
      </c>
      <c r="H320" s="215"/>
      <c r="I320" s="62">
        <f t="shared" si="10"/>
        <v>0</v>
      </c>
    </row>
    <row r="321" spans="1:9" ht="45">
      <c r="A321" s="84">
        <f>A319+1</f>
        <v>32.1</v>
      </c>
      <c r="B321" s="86" t="s">
        <v>375</v>
      </c>
      <c r="C321" s="42" t="s">
        <v>376</v>
      </c>
      <c r="D321" s="139"/>
      <c r="E321" s="90"/>
      <c r="F321" s="77"/>
      <c r="G321" s="66"/>
      <c r="H321" s="77"/>
      <c r="I321" s="62"/>
    </row>
    <row r="322" spans="1:9">
      <c r="A322" s="84">
        <v>32.200000000000003</v>
      </c>
      <c r="B322" s="86"/>
      <c r="C322" s="42" t="s">
        <v>377</v>
      </c>
      <c r="D322" s="42" t="s">
        <v>215</v>
      </c>
      <c r="E322" s="80">
        <v>48</v>
      </c>
      <c r="F322" s="121">
        <v>15</v>
      </c>
      <c r="G322" s="66">
        <f t="shared" si="11"/>
        <v>63</v>
      </c>
      <c r="H322" s="215"/>
      <c r="I322" s="62">
        <f t="shared" si="10"/>
        <v>0</v>
      </c>
    </row>
    <row r="323" spans="1:9" ht="45">
      <c r="A323" s="84">
        <f>A321+1</f>
        <v>33.1</v>
      </c>
      <c r="B323" s="86" t="s">
        <v>378</v>
      </c>
      <c r="C323" s="42" t="s">
        <v>379</v>
      </c>
      <c r="D323" s="42"/>
      <c r="E323" s="80"/>
      <c r="F323" s="121"/>
      <c r="G323" s="66"/>
      <c r="H323" s="121"/>
      <c r="I323" s="62"/>
    </row>
    <row r="324" spans="1:9">
      <c r="A324" s="84">
        <v>33.200000000000003</v>
      </c>
      <c r="B324" s="87" t="s">
        <v>322</v>
      </c>
      <c r="C324" s="42" t="s">
        <v>380</v>
      </c>
      <c r="D324" s="42" t="s">
        <v>215</v>
      </c>
      <c r="E324" s="80">
        <v>96</v>
      </c>
      <c r="F324" s="121">
        <v>30</v>
      </c>
      <c r="G324" s="66">
        <f t="shared" ref="G324:G359" si="12">E324+F324</f>
        <v>126</v>
      </c>
      <c r="H324" s="215"/>
      <c r="I324" s="62">
        <f t="shared" si="10"/>
        <v>0</v>
      </c>
    </row>
    <row r="325" spans="1:9" s="11" customFormat="1">
      <c r="A325" s="88"/>
      <c r="B325" s="88"/>
      <c r="C325" s="47"/>
      <c r="D325" s="143"/>
      <c r="E325" s="88"/>
      <c r="F325" s="88"/>
      <c r="G325" s="109"/>
      <c r="H325" s="88"/>
      <c r="I325" s="62"/>
    </row>
    <row r="326" spans="1:9" s="10" customFormat="1">
      <c r="A326" s="173" t="s">
        <v>381</v>
      </c>
      <c r="B326" s="174"/>
      <c r="C326" s="175"/>
      <c r="D326" s="141"/>
      <c r="E326" s="122"/>
      <c r="F326" s="117"/>
      <c r="G326" s="102"/>
      <c r="H326" s="162"/>
      <c r="I326" s="62"/>
    </row>
    <row r="327" spans="1:9" ht="90">
      <c r="A327" s="84">
        <v>34</v>
      </c>
      <c r="B327" s="89">
        <v>2.8</v>
      </c>
      <c r="C327" s="42" t="s">
        <v>382</v>
      </c>
      <c r="D327" s="142"/>
      <c r="E327" s="80"/>
      <c r="F327" s="80"/>
      <c r="G327" s="66"/>
      <c r="H327" s="163"/>
      <c r="I327" s="62"/>
    </row>
    <row r="328" spans="1:9">
      <c r="A328" s="84">
        <v>34.1</v>
      </c>
      <c r="B328" s="89" t="s">
        <v>383</v>
      </c>
      <c r="C328" s="42" t="s">
        <v>6</v>
      </c>
      <c r="D328" s="142" t="s">
        <v>7</v>
      </c>
      <c r="E328" s="80">
        <v>45.93</v>
      </c>
      <c r="F328" s="80">
        <v>13.12</v>
      </c>
      <c r="G328" s="66">
        <f t="shared" si="12"/>
        <v>59.05</v>
      </c>
      <c r="H328" s="215"/>
      <c r="I328" s="62">
        <f t="shared" si="10"/>
        <v>0</v>
      </c>
    </row>
    <row r="329" spans="1:9" ht="105">
      <c r="A329" s="84">
        <v>34.200000000000003</v>
      </c>
      <c r="B329" s="80">
        <v>2.1</v>
      </c>
      <c r="C329" s="42" t="s">
        <v>384</v>
      </c>
      <c r="D329" s="142"/>
      <c r="E329" s="80"/>
      <c r="F329" s="80"/>
      <c r="G329" s="66"/>
      <c r="H329" s="163"/>
      <c r="I329" s="62"/>
    </row>
    <row r="330" spans="1:9">
      <c r="A330" s="77">
        <v>34.299999999999997</v>
      </c>
      <c r="B330" s="80" t="s">
        <v>27</v>
      </c>
      <c r="C330" s="42" t="s">
        <v>6</v>
      </c>
      <c r="D330" s="142"/>
      <c r="E330" s="80"/>
      <c r="F330" s="80"/>
      <c r="G330" s="66"/>
      <c r="H330" s="163"/>
      <c r="I330" s="62"/>
    </row>
    <row r="331" spans="1:9" ht="30">
      <c r="A331" s="77">
        <v>34.4</v>
      </c>
      <c r="B331" s="80" t="s">
        <v>29</v>
      </c>
      <c r="C331" s="42" t="s">
        <v>385</v>
      </c>
      <c r="D331" s="142" t="s">
        <v>7</v>
      </c>
      <c r="E331" s="80">
        <v>300</v>
      </c>
      <c r="F331" s="80">
        <v>150</v>
      </c>
      <c r="G331" s="66">
        <f t="shared" si="12"/>
        <v>450</v>
      </c>
      <c r="H331" s="215"/>
      <c r="I331" s="62">
        <f t="shared" si="10"/>
        <v>0</v>
      </c>
    </row>
    <row r="332" spans="1:9" ht="90">
      <c r="A332" s="84">
        <v>35</v>
      </c>
      <c r="B332" s="80" t="s">
        <v>386</v>
      </c>
      <c r="C332" s="42" t="s">
        <v>387</v>
      </c>
      <c r="D332" s="144"/>
      <c r="E332" s="90"/>
      <c r="F332" s="77"/>
      <c r="G332" s="66"/>
      <c r="H332" s="163"/>
      <c r="I332" s="62"/>
    </row>
    <row r="333" spans="1:9">
      <c r="A333" s="84">
        <v>35.1</v>
      </c>
      <c r="B333" s="87" t="s">
        <v>388</v>
      </c>
      <c r="C333" s="42" t="s">
        <v>389</v>
      </c>
      <c r="D333" s="142" t="s">
        <v>390</v>
      </c>
      <c r="E333" s="80">
        <v>44</v>
      </c>
      <c r="F333" s="80">
        <v>11</v>
      </c>
      <c r="G333" s="66">
        <f t="shared" si="12"/>
        <v>55</v>
      </c>
      <c r="H333" s="221"/>
      <c r="I333" s="62">
        <f t="shared" si="10"/>
        <v>0</v>
      </c>
    </row>
    <row r="334" spans="1:9">
      <c r="A334" s="84">
        <v>35.200000000000003</v>
      </c>
      <c r="B334" s="87" t="s">
        <v>391</v>
      </c>
      <c r="C334" s="42" t="s">
        <v>392</v>
      </c>
      <c r="D334" s="142" t="s">
        <v>390</v>
      </c>
      <c r="E334" s="80">
        <v>5</v>
      </c>
      <c r="F334" s="80">
        <v>5</v>
      </c>
      <c r="G334" s="66">
        <f t="shared" si="12"/>
        <v>10</v>
      </c>
      <c r="H334" s="221"/>
      <c r="I334" s="62">
        <f t="shared" ref="I334:I359" si="13">G334*H334</f>
        <v>0</v>
      </c>
    </row>
    <row r="335" spans="1:9">
      <c r="A335" s="84">
        <v>35.299999999999997</v>
      </c>
      <c r="B335" s="87" t="s">
        <v>393</v>
      </c>
      <c r="C335" s="42" t="s">
        <v>394</v>
      </c>
      <c r="D335" s="142" t="s">
        <v>390</v>
      </c>
      <c r="E335" s="80">
        <v>275</v>
      </c>
      <c r="F335" s="80">
        <v>143</v>
      </c>
      <c r="G335" s="66">
        <f t="shared" si="12"/>
        <v>418</v>
      </c>
      <c r="H335" s="221"/>
      <c r="I335" s="62">
        <f t="shared" si="13"/>
        <v>0</v>
      </c>
    </row>
    <row r="336" spans="1:9" ht="45">
      <c r="A336" s="84">
        <v>35.4</v>
      </c>
      <c r="B336" s="89">
        <v>19.2</v>
      </c>
      <c r="C336" s="42" t="s">
        <v>395</v>
      </c>
      <c r="D336" s="142"/>
      <c r="E336" s="80"/>
      <c r="F336" s="80"/>
      <c r="G336" s="66"/>
      <c r="H336" s="163"/>
      <c r="I336" s="62"/>
    </row>
    <row r="337" spans="1:9">
      <c r="A337" s="84">
        <v>35.5</v>
      </c>
      <c r="B337" s="87" t="s">
        <v>396</v>
      </c>
      <c r="C337" s="42" t="s">
        <v>311</v>
      </c>
      <c r="D337" s="142" t="s">
        <v>390</v>
      </c>
      <c r="E337" s="80">
        <v>44</v>
      </c>
      <c r="F337" s="80">
        <f>F333</f>
        <v>11</v>
      </c>
      <c r="G337" s="66">
        <f t="shared" si="12"/>
        <v>55</v>
      </c>
      <c r="H337" s="221"/>
      <c r="I337" s="62">
        <f t="shared" si="13"/>
        <v>0</v>
      </c>
    </row>
    <row r="338" spans="1:9">
      <c r="A338" s="84">
        <v>35.6</v>
      </c>
      <c r="B338" s="87" t="s">
        <v>397</v>
      </c>
      <c r="C338" s="42" t="s">
        <v>398</v>
      </c>
      <c r="D338" s="142" t="s">
        <v>390</v>
      </c>
      <c r="E338" s="80">
        <v>275</v>
      </c>
      <c r="F338" s="80">
        <f>F335</f>
        <v>143</v>
      </c>
      <c r="G338" s="66">
        <f t="shared" si="12"/>
        <v>418</v>
      </c>
      <c r="H338" s="221"/>
      <c r="I338" s="62">
        <f t="shared" si="13"/>
        <v>0</v>
      </c>
    </row>
    <row r="339" spans="1:9" ht="75">
      <c r="A339" s="84">
        <v>36</v>
      </c>
      <c r="B339" s="80">
        <v>19.399999999999999</v>
      </c>
      <c r="C339" s="42" t="s">
        <v>399</v>
      </c>
      <c r="D339" s="142"/>
      <c r="E339" s="80"/>
      <c r="F339" s="80"/>
      <c r="G339" s="66"/>
      <c r="H339" s="163"/>
      <c r="I339" s="62"/>
    </row>
    <row r="340" spans="1:9">
      <c r="A340" s="77">
        <v>36.1</v>
      </c>
      <c r="B340" s="87" t="s">
        <v>400</v>
      </c>
      <c r="C340" s="42" t="s">
        <v>401</v>
      </c>
      <c r="D340" s="142"/>
      <c r="E340" s="80"/>
      <c r="F340" s="80"/>
      <c r="G340" s="66"/>
      <c r="H340" s="163"/>
      <c r="I340" s="62"/>
    </row>
    <row r="341" spans="1:9" ht="30">
      <c r="A341" s="77">
        <v>36.200000000000003</v>
      </c>
      <c r="B341" s="87" t="s">
        <v>402</v>
      </c>
      <c r="C341" s="42" t="s">
        <v>403</v>
      </c>
      <c r="D341" s="142" t="s">
        <v>215</v>
      </c>
      <c r="E341" s="80">
        <v>24</v>
      </c>
      <c r="F341" s="80">
        <v>8</v>
      </c>
      <c r="G341" s="66">
        <f t="shared" si="12"/>
        <v>32</v>
      </c>
      <c r="H341" s="221"/>
      <c r="I341" s="62">
        <f t="shared" si="13"/>
        <v>0</v>
      </c>
    </row>
    <row r="342" spans="1:9" ht="138" customHeight="1">
      <c r="A342" s="84">
        <v>36.299999999999997</v>
      </c>
      <c r="B342" s="84">
        <v>19.7</v>
      </c>
      <c r="C342" s="42" t="s">
        <v>404</v>
      </c>
      <c r="D342" s="139"/>
      <c r="E342" s="77"/>
      <c r="F342" s="77"/>
      <c r="G342" s="66"/>
      <c r="H342" s="163"/>
      <c r="I342" s="62"/>
    </row>
    <row r="343" spans="1:9" ht="60">
      <c r="A343" s="77">
        <v>36.4</v>
      </c>
      <c r="B343" s="77" t="s">
        <v>405</v>
      </c>
      <c r="C343" s="42" t="s">
        <v>406</v>
      </c>
      <c r="D343" s="139"/>
      <c r="E343" s="77"/>
      <c r="F343" s="77"/>
      <c r="G343" s="66"/>
      <c r="H343" s="163"/>
      <c r="I343" s="62"/>
    </row>
    <row r="344" spans="1:9" ht="30">
      <c r="A344" s="77">
        <v>36.5</v>
      </c>
      <c r="B344" s="77" t="s">
        <v>407</v>
      </c>
      <c r="C344" s="42" t="s">
        <v>403</v>
      </c>
      <c r="D344" s="139" t="s">
        <v>215</v>
      </c>
      <c r="E344" s="77">
        <v>26</v>
      </c>
      <c r="F344" s="90">
        <v>8</v>
      </c>
      <c r="G344" s="66">
        <f t="shared" si="12"/>
        <v>34</v>
      </c>
      <c r="H344" s="222"/>
      <c r="I344" s="62">
        <f t="shared" si="13"/>
        <v>0</v>
      </c>
    </row>
    <row r="345" spans="1:9">
      <c r="A345" s="84">
        <v>36.6</v>
      </c>
      <c r="B345" s="84">
        <v>19.8</v>
      </c>
      <c r="C345" s="42" t="s">
        <v>408</v>
      </c>
      <c r="D345" s="139"/>
      <c r="E345" s="77"/>
      <c r="F345" s="90"/>
      <c r="G345" s="66"/>
      <c r="H345" s="90"/>
      <c r="I345" s="62"/>
    </row>
    <row r="346" spans="1:9">
      <c r="A346" s="77">
        <v>36.700000000000003</v>
      </c>
      <c r="B346" s="77" t="s">
        <v>409</v>
      </c>
      <c r="C346" s="42" t="s">
        <v>410</v>
      </c>
      <c r="D346" s="139"/>
      <c r="E346" s="77"/>
      <c r="F346" s="90"/>
      <c r="G346" s="66"/>
      <c r="H346" s="90"/>
      <c r="I346" s="62"/>
    </row>
    <row r="347" spans="1:9" ht="30">
      <c r="A347" s="77">
        <v>36.799999999999997</v>
      </c>
      <c r="B347" s="77" t="s">
        <v>411</v>
      </c>
      <c r="C347" s="42" t="s">
        <v>412</v>
      </c>
      <c r="D347" s="139" t="s">
        <v>366</v>
      </c>
      <c r="E347" s="77">
        <v>16.8</v>
      </c>
      <c r="F347" s="90">
        <v>4.8</v>
      </c>
      <c r="G347" s="66">
        <f t="shared" si="12"/>
        <v>21.6</v>
      </c>
      <c r="H347" s="222"/>
      <c r="I347" s="62">
        <f t="shared" si="13"/>
        <v>0</v>
      </c>
    </row>
    <row r="348" spans="1:9" ht="184.5" customHeight="1">
      <c r="A348" s="84">
        <v>36.9</v>
      </c>
      <c r="B348" s="90">
        <v>19.16</v>
      </c>
      <c r="C348" s="42" t="s">
        <v>413</v>
      </c>
      <c r="D348" s="139" t="s">
        <v>215</v>
      </c>
      <c r="E348" s="77">
        <v>84</v>
      </c>
      <c r="F348" s="90">
        <v>24</v>
      </c>
      <c r="G348" s="66">
        <f t="shared" si="12"/>
        <v>108</v>
      </c>
      <c r="H348" s="222"/>
      <c r="I348" s="62">
        <f t="shared" si="13"/>
        <v>0</v>
      </c>
    </row>
    <row r="349" spans="1:9" ht="60">
      <c r="A349" s="90">
        <v>36.1</v>
      </c>
      <c r="B349" s="90">
        <v>19.27</v>
      </c>
      <c r="C349" s="42" t="s">
        <v>414</v>
      </c>
      <c r="D349" s="139"/>
      <c r="E349" s="77"/>
      <c r="F349" s="77"/>
      <c r="G349" s="66"/>
      <c r="H349" s="90"/>
      <c r="I349" s="62"/>
    </row>
    <row r="350" spans="1:9" ht="30">
      <c r="A350" s="77">
        <v>36.11</v>
      </c>
      <c r="B350" s="77" t="s">
        <v>415</v>
      </c>
      <c r="C350" s="42" t="s">
        <v>403</v>
      </c>
      <c r="D350" s="139" t="s">
        <v>215</v>
      </c>
      <c r="E350" s="77">
        <v>1</v>
      </c>
      <c r="F350" s="77">
        <v>1</v>
      </c>
      <c r="G350" s="66">
        <f t="shared" si="12"/>
        <v>2</v>
      </c>
      <c r="H350" s="222"/>
      <c r="I350" s="62">
        <f t="shared" si="13"/>
        <v>0</v>
      </c>
    </row>
    <row r="351" spans="1:9" ht="60">
      <c r="A351" s="90">
        <v>36.119999999999997</v>
      </c>
      <c r="B351" s="84">
        <v>19.600000000000001</v>
      </c>
      <c r="C351" s="42" t="s">
        <v>416</v>
      </c>
      <c r="D351" s="142"/>
      <c r="E351" s="80"/>
      <c r="F351" s="80"/>
      <c r="G351" s="66"/>
      <c r="H351" s="163"/>
      <c r="I351" s="62"/>
    </row>
    <row r="352" spans="1:9">
      <c r="A352" s="77">
        <v>36.130000000000003</v>
      </c>
      <c r="B352" s="77" t="s">
        <v>417</v>
      </c>
      <c r="C352" s="42" t="s">
        <v>418</v>
      </c>
      <c r="D352" s="142" t="s">
        <v>390</v>
      </c>
      <c r="E352" s="80">
        <v>11</v>
      </c>
      <c r="F352" s="80">
        <v>11</v>
      </c>
      <c r="G352" s="66">
        <f t="shared" si="12"/>
        <v>22</v>
      </c>
      <c r="H352" s="221"/>
      <c r="I352" s="62">
        <f t="shared" si="13"/>
        <v>0</v>
      </c>
    </row>
    <row r="353" spans="1:9" ht="60">
      <c r="A353" s="84">
        <v>37</v>
      </c>
      <c r="B353" s="77">
        <v>19.3</v>
      </c>
      <c r="C353" s="42" t="s">
        <v>419</v>
      </c>
      <c r="D353" s="142"/>
      <c r="E353" s="80"/>
      <c r="F353" s="80"/>
      <c r="G353" s="66"/>
      <c r="H353" s="163"/>
      <c r="I353" s="62"/>
    </row>
    <row r="354" spans="1:9">
      <c r="A354" s="77">
        <v>37.1</v>
      </c>
      <c r="B354" s="77" t="s">
        <v>420</v>
      </c>
      <c r="C354" s="42" t="s">
        <v>418</v>
      </c>
      <c r="D354" s="142" t="s">
        <v>390</v>
      </c>
      <c r="E354" s="80">
        <v>11</v>
      </c>
      <c r="F354" s="80">
        <f>F352</f>
        <v>11</v>
      </c>
      <c r="G354" s="66">
        <f t="shared" si="12"/>
        <v>22</v>
      </c>
      <c r="H354" s="221"/>
      <c r="I354" s="62">
        <f t="shared" si="13"/>
        <v>0</v>
      </c>
    </row>
    <row r="355" spans="1:9" ht="105">
      <c r="A355" s="84">
        <f>A353+1</f>
        <v>38</v>
      </c>
      <c r="B355" s="87">
        <v>19.21</v>
      </c>
      <c r="C355" s="42" t="s">
        <v>421</v>
      </c>
      <c r="D355" s="142"/>
      <c r="E355" s="80"/>
      <c r="F355" s="80"/>
      <c r="G355" s="66"/>
      <c r="H355" s="163"/>
      <c r="I355" s="62"/>
    </row>
    <row r="356" spans="1:9">
      <c r="A356" s="77">
        <v>38.1</v>
      </c>
      <c r="B356" s="77" t="s">
        <v>422</v>
      </c>
      <c r="C356" s="42" t="s">
        <v>423</v>
      </c>
      <c r="D356" s="142" t="s">
        <v>215</v>
      </c>
      <c r="E356" s="80">
        <v>2</v>
      </c>
      <c r="F356" s="80">
        <v>2</v>
      </c>
      <c r="G356" s="66">
        <f t="shared" si="12"/>
        <v>4</v>
      </c>
      <c r="H356" s="221"/>
      <c r="I356" s="62">
        <f t="shared" si="13"/>
        <v>0</v>
      </c>
    </row>
    <row r="357" spans="1:9" s="13" customFormat="1" ht="18.75">
      <c r="A357" s="165" t="s">
        <v>495</v>
      </c>
      <c r="B357" s="166"/>
      <c r="C357" s="167"/>
      <c r="D357" s="48"/>
      <c r="E357" s="123"/>
      <c r="F357" s="123"/>
      <c r="G357" s="124"/>
      <c r="H357" s="164"/>
      <c r="I357" s="62"/>
    </row>
    <row r="358" spans="1:9" ht="105">
      <c r="A358" s="149">
        <v>39</v>
      </c>
      <c r="B358" s="91"/>
      <c r="C358" s="49" t="s">
        <v>425</v>
      </c>
      <c r="D358" s="49" t="s">
        <v>215</v>
      </c>
      <c r="E358" s="125">
        <v>4</v>
      </c>
      <c r="F358" s="126">
        <v>2</v>
      </c>
      <c r="G358" s="66">
        <f t="shared" si="12"/>
        <v>6</v>
      </c>
      <c r="H358" s="223"/>
      <c r="I358" s="62">
        <f t="shared" si="13"/>
        <v>0</v>
      </c>
    </row>
    <row r="359" spans="1:9" ht="120">
      <c r="A359" s="149">
        <v>39.1</v>
      </c>
      <c r="B359" s="91"/>
      <c r="C359" s="49" t="s">
        <v>426</v>
      </c>
      <c r="D359" s="49" t="s">
        <v>215</v>
      </c>
      <c r="E359" s="125">
        <v>4</v>
      </c>
      <c r="F359" s="126">
        <v>2</v>
      </c>
      <c r="G359" s="66">
        <f t="shared" si="12"/>
        <v>6</v>
      </c>
      <c r="H359" s="223"/>
      <c r="I359" s="62">
        <f t="shared" si="13"/>
        <v>0</v>
      </c>
    </row>
    <row r="360" spans="1:9" ht="18.75">
      <c r="A360" s="165" t="s">
        <v>484</v>
      </c>
      <c r="B360" s="166"/>
      <c r="C360" s="167"/>
      <c r="D360" s="145"/>
      <c r="E360" s="91"/>
      <c r="F360" s="91"/>
      <c r="G360" s="91"/>
      <c r="H360" s="91"/>
      <c r="I360" s="150">
        <f>SUM(I10:I359)</f>
        <v>0</v>
      </c>
    </row>
    <row r="361" spans="1:9">
      <c r="I361" s="152"/>
    </row>
    <row r="364" spans="1:9" ht="18.75">
      <c r="A364" s="168" t="s">
        <v>485</v>
      </c>
      <c r="B364" s="168"/>
      <c r="C364" s="168"/>
    </row>
    <row r="365" spans="1:9" ht="18.75">
      <c r="A365" s="98"/>
      <c r="B365" s="93" t="s">
        <v>490</v>
      </c>
      <c r="C365" s="51" t="s">
        <v>424</v>
      </c>
      <c r="D365" s="147" t="s">
        <v>491</v>
      </c>
    </row>
    <row r="366" spans="1:9">
      <c r="B366" s="93">
        <v>1</v>
      </c>
      <c r="C366" s="51" t="s">
        <v>486</v>
      </c>
      <c r="D366" s="155">
        <f>SUM(I11:I147)</f>
        <v>0</v>
      </c>
    </row>
    <row r="367" spans="1:9">
      <c r="B367" s="93">
        <v>2</v>
      </c>
      <c r="C367" s="51" t="s">
        <v>487</v>
      </c>
      <c r="D367" s="155">
        <f>SUM(I149:I258)</f>
        <v>0</v>
      </c>
    </row>
    <row r="368" spans="1:9">
      <c r="B368" s="93">
        <v>3</v>
      </c>
      <c r="C368" s="51" t="s">
        <v>488</v>
      </c>
      <c r="D368" s="155">
        <f>SUM(I260:I356)</f>
        <v>0</v>
      </c>
    </row>
    <row r="369" spans="1:9">
      <c r="B369" s="93">
        <v>4</v>
      </c>
      <c r="C369" s="51" t="s">
        <v>489</v>
      </c>
      <c r="D369" s="155">
        <f>SUM(I358:I359)</f>
        <v>0</v>
      </c>
    </row>
    <row r="370" spans="1:9">
      <c r="B370" s="201" t="s">
        <v>484</v>
      </c>
      <c r="C370" s="202"/>
      <c r="D370" s="155">
        <f>SUM(D366:D369)</f>
        <v>0</v>
      </c>
    </row>
    <row r="371" spans="1:9" ht="24" customHeight="1"/>
    <row r="372" spans="1:9" s="12" customFormat="1" ht="15.75">
      <c r="A372" s="169" t="s">
        <v>492</v>
      </c>
      <c r="B372" s="169"/>
      <c r="C372" s="169"/>
      <c r="D372" s="169"/>
      <c r="E372" s="169"/>
      <c r="F372" s="169"/>
      <c r="G372" s="169"/>
      <c r="H372" s="169"/>
      <c r="I372" s="169"/>
    </row>
    <row r="373" spans="1:9">
      <c r="A373" s="224" t="s">
        <v>542</v>
      </c>
      <c r="B373" s="224"/>
      <c r="C373" s="224"/>
      <c r="D373" s="224"/>
      <c r="E373" s="224"/>
      <c r="F373" s="224"/>
      <c r="G373" s="224"/>
      <c r="H373" s="224"/>
      <c r="I373" s="224"/>
    </row>
    <row r="374" spans="1:9" ht="21.75" customHeight="1">
      <c r="A374" s="224"/>
      <c r="B374" s="224"/>
      <c r="C374" s="224"/>
      <c r="D374" s="224"/>
      <c r="E374" s="224"/>
      <c r="F374" s="224"/>
      <c r="G374" s="224"/>
      <c r="H374" s="224"/>
      <c r="I374" s="224"/>
    </row>
  </sheetData>
  <mergeCells count="60">
    <mergeCell ref="A373:I374"/>
    <mergeCell ref="A5:B5"/>
    <mergeCell ref="C5:I5"/>
    <mergeCell ref="A6:I6"/>
    <mergeCell ref="A1:I1"/>
    <mergeCell ref="A2:I2"/>
    <mergeCell ref="A3:I3"/>
    <mergeCell ref="A4:B4"/>
    <mergeCell ref="C4:I4"/>
    <mergeCell ref="A7:I7"/>
    <mergeCell ref="A9:I9"/>
    <mergeCell ref="A11:A12"/>
    <mergeCell ref="A64:A65"/>
    <mergeCell ref="A67:A68"/>
    <mergeCell ref="A18:A20"/>
    <mergeCell ref="A21:A22"/>
    <mergeCell ref="A23:A25"/>
    <mergeCell ref="A28:A29"/>
    <mergeCell ref="A39:A40"/>
    <mergeCell ref="A41:A43"/>
    <mergeCell ref="A45:A51"/>
    <mergeCell ref="A54:A56"/>
    <mergeCell ref="A60:A61"/>
    <mergeCell ref="A62:A63"/>
    <mergeCell ref="A82:A84"/>
    <mergeCell ref="A85:A88"/>
    <mergeCell ref="A95:A96"/>
    <mergeCell ref="A97:A98"/>
    <mergeCell ref="A99:A100"/>
    <mergeCell ref="A108:A111"/>
    <mergeCell ref="A113:A114"/>
    <mergeCell ref="A115:A116"/>
    <mergeCell ref="A259:C259"/>
    <mergeCell ref="A117:A118"/>
    <mergeCell ref="A124:A126"/>
    <mergeCell ref="A127:A128"/>
    <mergeCell ref="A129:A130"/>
    <mergeCell ref="A148:C148"/>
    <mergeCell ref="A132:A133"/>
    <mergeCell ref="A134:A135"/>
    <mergeCell ref="A177:A192"/>
    <mergeCell ref="A193:A203"/>
    <mergeCell ref="A205:A207"/>
    <mergeCell ref="A208:A210"/>
    <mergeCell ref="A211:A213"/>
    <mergeCell ref="A214:A229"/>
    <mergeCell ref="A231:A232"/>
    <mergeCell ref="A233:A235"/>
    <mergeCell ref="A236:A238"/>
    <mergeCell ref="A246:A250"/>
    <mergeCell ref="A357:C357"/>
    <mergeCell ref="A364:C364"/>
    <mergeCell ref="A360:C360"/>
    <mergeCell ref="A372:I372"/>
    <mergeCell ref="A251:A253"/>
    <mergeCell ref="A285:C285"/>
    <mergeCell ref="A310:C310"/>
    <mergeCell ref="A315:A316"/>
    <mergeCell ref="A326:C326"/>
    <mergeCell ref="B370:C370"/>
  </mergeCells>
  <pageMargins left="0.70866141732283472" right="0.51181102362204722" top="0.74803149606299213" bottom="0.74803149606299213" header="0.31496062992125984" footer="0.31496062992125984"/>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in 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2022-01-12T14:53:33Z</dcterms:modified>
</cp:coreProperties>
</file>